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244" documentId="120_S{2AC9BD13-BADA-5192-A53E-5A8FF88502F6}" xr6:coauthVersionLast="47" xr6:coauthVersionMax="47" xr10:uidLastSave="{FCC7C3FA-307A-4CDF-998A-41D3688B9422}"/>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8" i="4" l="1"/>
  <c r="J23" i="4"/>
  <c r="L3" i="4"/>
  <c r="J3" i="4"/>
  <c r="I3" i="4"/>
  <c r="G3" i="4"/>
  <c r="B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L23" i="4"/>
  <c r="B24" i="4"/>
  <c r="G24" i="4"/>
  <c r="I24" i="4"/>
  <c r="J24" i="4"/>
  <c r="L24" i="4"/>
  <c r="B25" i="4"/>
  <c r="G25" i="4"/>
  <c r="I25" i="4"/>
  <c r="J25" i="4"/>
  <c r="L25" i="4"/>
  <c r="B26" i="4"/>
  <c r="G26" i="4"/>
  <c r="I26" i="4"/>
  <c r="J26" i="4"/>
  <c r="L26" i="4"/>
  <c r="B27" i="4"/>
  <c r="G27" i="4"/>
  <c r="I27" i="4"/>
  <c r="J27" i="4"/>
  <c r="L27" i="4"/>
  <c r="B28" i="4"/>
  <c r="G28" i="4"/>
  <c r="I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<sst xmlns="http://schemas.openxmlformats.org/spreadsheetml/2006/main" count="180298" uniqueCount="39129">
  <si>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</si>
  <si>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</si>
  <si>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</si>
  <si>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</si>
  <si>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</si>
  <si>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</si>
  <si>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</si>
  <si>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</si>
  <si>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</si>
  <si>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</si>
  <si>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</si>
  <si>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</si>
  <si>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</si>
  <si>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</si>
  <si>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</si>
  <si>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</si>
  <si>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</si>
  <si>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</si>
  <si>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</si>
  <si>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</si>
  <si>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</si>
  <si>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</si>
  <si>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</si>
  <si>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</si>
  <si>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</si>
  <si>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</si>
  <si>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</si>
  <si>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</si>
  <si>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</si>
  <si>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</si>
  <si>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</si>
  <si>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</si>
  <si>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</si>
  <si>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</si>
  <si>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</si>
  <si>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</si>
  <si>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</si>
  <si>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</si>
  <si>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</si>
  <si>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</si>
  <si>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</si>
  <si>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</si>
  <si>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</si>
  <si>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</si>
  <si>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</si>
  <si>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</si>
  <si>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</si>
  <si>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</si>
  <si>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</si>
  <si>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</si>
  <si>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</si>
  <si>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</si>
  <si>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</si>
  <si>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</si>
  <si>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</si>
  <si>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</si>
  <si>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</si>
  <si>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</si>
  <si>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</si>
  <si>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</si>
  <si>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</si>
  <si>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</si>
  <si>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</si>
  <si>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</si>
  <si>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</si>
  <si>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</si>
  <si>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</si>
  <si>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</si>
  <si>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</si>
  <si>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</si>
  <si>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</si>
  <si>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</si>
  <si>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</si>
  <si>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</si>
  <si>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</si>
  <si>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</si>
  <si>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</si>
  <si>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</si>
  <si>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</si>
  <si>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</si>
  <si>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</si>
  <si>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</si>
  <si>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</si>
  <si>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</si>
  <si>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</si>
  <si>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</si>
  <si>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</si>
  <si>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</si>
  <si>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</si>
  <si>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</si>
  <si>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</si>
  <si>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</si>
  <si>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</si>
  <si>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</si>
  <si>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</si>
  <si>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</si>
  <si>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</si>
  <si>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</si>
  <si>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</si>
  <si>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</si>
  <si>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</si>
  <si>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</si>
  <si>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</si>
  <si>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</si>
  <si>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</si>
  <si>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</si>
  <si>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</si>
  <si>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</si>
  <si>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</si>
  <si>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</si>
  <si>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</si>
  <si>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</si>
  <si>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</si>
  <si>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</si>
  <si>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</si>
  <si>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</si>
  <si>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</si>
  <si>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</si>
  <si>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</si>
  <si>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</si>
  <si>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</si>
  <si>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</si>
  <si>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</si>
  <si>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</si>
  <si>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</si>
  <si>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</si>
  <si>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</si>
  <si>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</si>
  <si>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</si>
  <si>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</si>
  <si>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</si>
  <si>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</si>
  <si>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</si>
  <si>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</si>
  <si>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</si>
  <si>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</si>
  <si>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</si>
  <si>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</si>
  <si>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</si>
  <si>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</si>
  <si>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</si>
  <si>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</si>
  <si>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</si>
  <si>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</si>
  <si>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</si>
  <si>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</si>
  <si>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</si>
  <si>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</si>
  <si>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</si>
  <si>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</si>
  <si>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</si>
  <si>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</si>
  <si>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</si>
  <si>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</si>
  <si>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</si>
  <si>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</si>
  <si>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</si>
  <si>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</si>
  <si>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</si>
  <si>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</si>
  <si>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</si>
  <si>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</si>
  <si>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</si>
  <si>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</si>
  <si>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</si>
  <si>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</si>
  <si>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</si>
  <si>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</si>
  <si>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</si>
  <si>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</si>
  <si>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</si>
  <si>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</si>
  <si>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</si>
  <si>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</si>
  <si>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</si>
  <si>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</si>
  <si>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</si>
  <si>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</si>
  <si>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</si>
  <si>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</si>
  <si>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</si>
  <si>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</si>
  <si>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</si>
  <si>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</si>
  <si>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</si>
  <si>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</si>
  <si>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</si>
  <si>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</si>
  <si>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</si>
  <si>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</si>
  <si>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</si>
  <si>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</si>
  <si>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</si>
  <si>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</si>
  <si>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</si>
  <si>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</si>
  <si>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</si>
  <si>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</si>
  <si>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</si>
  <si>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</si>
  <si>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</si>
  <si>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</si>
  <si>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</si>
  <si>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</si>
  <si>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</si>
  <si>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</si>
  <si>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</si>
  <si>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</si>
  <si>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</si>
  <si>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</si>
  <si>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</si>
  <si>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</si>
  <si>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</si>
  <si>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</si>
  <si>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</si>
  <si>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</si>
  <si>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</si>
  <si>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</si>
  <si>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</si>
  <si>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</si>
  <si>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</si>
  <si>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</si>
  <si>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</si>
  <si>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</si>
  <si>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</si>
  <si>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</si>
  <si>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</si>
  <si>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</si>
  <si>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</si>
  <si>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</si>
  <si>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</si>
  <si>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</si>
  <si>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</si>
  <si>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</si>
  <si>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</si>
  <si>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</si>
  <si>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</si>
  <si>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</si>
  <si>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</si>
  <si>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</si>
  <si>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</si>
  <si>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</si>
  <si>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</si>
  <si>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</si>
  <si>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</si>
  <si>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</si>
  <si>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</si>
  <si>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</si>
  <si>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</si>
  <si>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</si>
  <si>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</si>
  <si>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</si>
  <si>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</si>
  <si>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</si>
  <si>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</si>
  <si>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</si>
  <si>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</si>
  <si>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</si>
  <si>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</si>
  <si>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</si>
  <si>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</si>
  <si>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</si>
  <si>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</si>
  <si>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</si>
  <si>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</si>
  <si>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</si>
  <si>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</si>
  <si>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</si>
  <si>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</si>
  <si>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</si>
  <si>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</si>
  <si>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</si>
  <si>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</si>
  <si>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</si>
  <si>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</si>
  <si>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</si>
  <si>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</si>
  <si>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</si>
  <si>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</si>
  <si>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</si>
  <si>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</si>
  <si>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</si>
  <si>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</si>
  <si>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</si>
  <si>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</si>
  <si>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</si>
  <si>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</si>
  <si>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</si>
  <si>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</si>
  <si>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</si>
  <si>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</si>
  <si>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</si>
  <si>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</si>
  <si>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</si>
  <si>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</si>
  <si>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</si>
  <si>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</si>
  <si>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</si>
  <si>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</si>
  <si>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</si>
  <si>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</si>
  <si>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</si>
  <si>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</si>
  <si>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</si>
  <si>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</si>
  <si>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</si>
  <si>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</si>
  <si>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</si>
  <si>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</si>
  <si>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</si>
  <si>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</si>
  <si>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</si>
  <si>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</si>
  <si>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</si>
  <si>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</si>
  <si>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</si>
  <si>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</si>
  <si>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</si>
  <si>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</si>
  <si>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</si>
  <si>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</si>
  <si>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</si>
  <si>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</si>
  <si>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</si>
  <si>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</si>
  <si>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</si>
  <si>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</si>
  <si>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</si>
  <si>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</si>
  <si>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</si>
  <si>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</si>
  <si>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</si>
  <si>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</si>
  <si>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</si>
  <si>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</si>
  <si>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</si>
  <si>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</si>
  <si>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</si>
  <si>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</si>
  <si>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</si>
  <si>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</si>
  <si>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</si>
  <si>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</si>
  <si>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</si>
  <si>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</si>
  <si>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</si>
  <si>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</si>
  <si>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</si>
  <si>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</si>
  <si>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</si>
  <si>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</si>
  <si>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</si>
  <si>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</si>
  <si>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</si>
  <si>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</si>
  <si>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</si>
  <si>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</si>
  <si>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</si>
  <si>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</si>
  <si>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</si>
  <si>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</si>
  <si>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</si>
  <si>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</si>
  <si>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</si>
  <si>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</si>
  <si>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</si>
  <si>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</si>
  <si>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</si>
  <si>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</si>
  <si>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</si>
  <si>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</si>
  <si>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</si>
  <si>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</si>
  <si>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</si>
  <si>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</si>
  <si>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</si>
  <si>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</si>
  <si>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</si>
  <si>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</si>
  <si>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</si>
  <si>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</si>
  <si>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</si>
  <si>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</si>
  <si>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</si>
  <si>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</si>
  <si>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</si>
  <si>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</si>
  <si>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</si>
  <si>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</si>
  <si>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</si>
  <si>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</si>
  <si>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</si>
  <si>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</si>
  <si>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</si>
  <si>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</si>
  <si>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</si>
  <si>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</si>
  <si>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</si>
  <si>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</si>
  <si>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</si>
  <si>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</si>
  <si>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</si>
  <si>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</si>
  <si>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</si>
  <si>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</si>
  <si>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</si>
  <si>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</si>
  <si>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</si>
  <si>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</si>
  <si>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</si>
  <si>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</si>
  <si>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</si>
  <si>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</si>
  <si>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</si>
  <si>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</si>
  <si>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</si>
  <si>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</si>
  <si>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</si>
  <si>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</si>
  <si>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</si>
  <si>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</si>
  <si>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</si>
  <si>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</si>
  <si>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</si>
  <si>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</si>
  <si>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</si>
  <si>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</si>
  <si>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</si>
  <si>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</si>
  <si>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</si>
  <si>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</si>
  <si>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</si>
  <si>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</si>
  <si>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</si>
  <si>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</si>
  <si>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</si>
  <si>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</si>
  <si>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</si>
  <si>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</si>
  <si>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</si>
  <si>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</si>
  <si>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</si>
  <si>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</si>
  <si>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</si>
  <si>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</si>
  <si>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</si>
  <si>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</si>
  <si>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</si>
  <si>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</si>
  <si>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</si>
  <si>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</si>
  <si>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</si>
  <si>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</si>
  <si>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</si>
  <si>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</si>
  <si>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</si>
  <si>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</si>
  <si>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</si>
  <si>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</si>
  <si>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</si>
  <si>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</si>
  <si>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</si>
  <si>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</si>
  <si>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</si>
  <si>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</si>
  <si>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</si>
  <si>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</si>
  <si>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</si>
  <si>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</si>
  <si>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</si>
  <si>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</si>
  <si>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</si>
  <si>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</si>
  <si>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</si>
  <si>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</si>
  <si>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</si>
  <si>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</si>
  <si>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</si>
  <si>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</si>
  <si>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</si>
  <si>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</si>
  <si>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</si>
  <si>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</si>
  <si>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</si>
  <si>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</si>
  <si>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</si>
  <si>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</si>
  <si>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</si>
  <si>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</si>
  <si>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</si>
  <si>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</si>
  <si>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</si>
  <si>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</si>
  <si>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</si>
  <si>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</si>
  <si>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</si>
  <si>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</si>
  <si>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</si>
  <si>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</si>
  <si>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</si>
  <si>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</si>
  <si>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</si>
  <si>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</si>
  <si>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</si>
  <si>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</si>
  <si>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</si>
  <si>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</si>
  <si>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</si>
  <si>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</si>
  <si>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</si>
  <si>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</si>
  <si>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</si>
  <si>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</si>
  <si>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</si>
  <si>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</si>
  <si>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</si>
  <si>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</si>
  <si>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</si>
  <si>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</si>
  <si>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</si>
  <si>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</si>
  <si>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</si>
  <si>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</si>
  <si>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</si>
  <si>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</si>
  <si>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</si>
  <si>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</si>
  <si>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</si>
  <si>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</si>
  <si>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</si>
  <si>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</si>
  <si>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</si>
  <si>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</si>
  <si>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</si>
  <si>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</si>
  <si>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</si>
  <si>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</si>
  <si>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</si>
  <si>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</si>
  <si>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</si>
  <si>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</si>
  <si>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</si>
  <si>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</si>
  <si>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</si>
  <si>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</si>
  <si>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</si>
  <si>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</si>
  <si>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</si>
  <si>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</si>
  <si>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</si>
  <si>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</si>
  <si>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</si>
  <si>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</si>
  <si>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</si>
  <si>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</si>
  <si>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</si>
  <si>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</si>
  <si>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</si>
  <si>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</si>
  <si>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</si>
  <si>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</si>
  <si>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</si>
  <si>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</si>
  <si>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</si>
  <si>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</si>
  <si>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</si>
  <si>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</si>
  <si>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</si>
  <si>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</si>
  <si>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</si>
  <si>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</si>
  <si>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</si>
  <si>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</si>
  <si>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</si>
  <si>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</si>
  <si>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</si>
  <si>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</si>
  <si>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</si>
  <si>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</si>
  <si>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</si>
  <si>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</si>
  <si>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</si>
  <si>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</si>
  <si>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</si>
  <si>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</si>
  <si>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</si>
  <si>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</si>
  <si>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</si>
  <si>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</si>
  <si>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</si>
  <si>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</si>
  <si>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</si>
  <si>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</si>
  <si>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</si>
  <si>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</si>
  <si>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</si>
  <si>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</si>
  <si>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</si>
  <si>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</si>
  <si>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</si>
  <si>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</si>
  <si>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</si>
  <si>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</si>
  <si>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</si>
  <si>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</si>
  <si>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</si>
  <si>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</si>
  <si>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</si>
  <si>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</si>
  <si>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</si>
  <si>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</si>
  <si>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</si>
  <si>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</si>
  <si>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</si>
  <si>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</si>
  <si>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</si>
  <si>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</si>
  <si>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</si>
  <si>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</si>
  <si>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</si>
  <si>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</si>
  <si>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</si>
  <si>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</si>
  <si>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</si>
  <si>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</si>
  <si>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</si>
  <si>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</si>
  <si>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</si>
  <si>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</si>
  <si>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</si>
  <si>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</si>
  <si>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</si>
  <si>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</si>
  <si>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</si>
  <si>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</si>
  <si>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</si>
  <si>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</si>
  <si>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</si>
  <si>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</si>
  <si>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</si>
  <si>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</si>
  <si>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</si>
  <si>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</si>
  <si>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</si>
  <si>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</si>
  <si>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</si>
  <si>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</si>
  <si>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</si>
  <si>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</si>
  <si>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</si>
  <si>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</si>
  <si>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</si>
  <si>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</si>
  <si>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</si>
  <si>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</si>
  <si>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</si>
  <si>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</si>
  <si>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</si>
  <si>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</si>
  <si>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</si>
  <si>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</si>
  <si>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</si>
  <si>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</si>
  <si>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</si>
  <si>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</si>
  <si>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</si>
  <si>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</si>
  <si>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</si>
  <si>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</si>
  <si>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</si>
  <si>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</si>
  <si>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</si>
  <si>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</si>
  <si>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</si>
  <si>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</si>
  <si>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</si>
  <si>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</si>
  <si>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</si>
  <si>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</si>
  <si>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</si>
  <si>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</si>
  <si>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</si>
  <si>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</si>
  <si>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</si>
  <si>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</si>
  <si>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</si>
  <si>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</si>
  <si>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</si>
  <si>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</si>
  <si>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</si>
  <si>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</si>
  <si>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</si>
  <si>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</si>
  <si>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</si>
  <si>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</si>
  <si>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</si>
  <si>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</si>
  <si>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</si>
  <si>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</si>
  <si>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</si>
  <si>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</si>
  <si>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</si>
  <si>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</si>
  <si>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</si>
  <si>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</si>
  <si>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</si>
  <si>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</si>
  <si>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</si>
  <si>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</si>
  <si>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</si>
  <si>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</si>
  <si>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</si>
  <si>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</si>
  <si>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</si>
  <si>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</si>
  <si>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</si>
  <si>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</si>
  <si>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</si>
  <si>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</si>
  <si>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</si>
  <si>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</si>
  <si>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</si>
  <si>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</si>
  <si>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</si>
  <si>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</si>
  <si>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</si>
  <si>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</si>
  <si>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</si>
  <si>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</si>
  <si>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</si>
  <si>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</si>
  <si>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</si>
  <si>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</si>
  <si>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</si>
  <si>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</si>
  <si>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</si>
  <si>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</si>
  <si>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</si>
  <si>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</si>
  <si>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</si>
  <si>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</si>
  <si>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</si>
  <si>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</si>
  <si>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</si>
  <si>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</si>
  <si>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</si>
  <si>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</si>
  <si>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</si>
  <si>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</si>
  <si>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</si>
  <si>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</si>
  <si>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</si>
  <si>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</si>
  <si>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</si>
  <si>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</si>
  <si>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</si>
  <si>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</si>
  <si>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</si>
  <si>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</si>
  <si>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</si>
  <si>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</si>
  <si>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</si>
  <si>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</si>
  <si>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</si>
  <si>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</si>
  <si>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</si>
  <si>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</si>
  <si>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</si>
  <si>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</si>
  <si>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</si>
  <si>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</si>
  <si>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</si>
  <si>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</si>
  <si>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</si>
  <si>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</si>
  <si>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</si>
  <si>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</si>
  <si>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</si>
  <si>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</si>
  <si>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</si>
  <si>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</si>
  <si>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</si>
  <si>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</si>
  <si>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</si>
  <si>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</si>
  <si>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</si>
  <si>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</si>
  <si>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</si>
  <si>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</si>
  <si>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</si>
  <si>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</si>
  <si>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</si>
  <si>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</si>
  <si>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</si>
  <si>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</si>
  <si>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</si>
  <si>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</si>
  <si>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</si>
  <si>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</si>
  <si>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</si>
  <si>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</si>
  <si>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</si>
  <si>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</si>
  <si>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</si>
  <si>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</si>
  <si>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</si>
  <si>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</si>
  <si>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</si>
  <si>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</si>
  <si>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</si>
  <si>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</si>
  <si>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</si>
  <si>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</si>
  <si>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</si>
  <si>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</si>
  <si>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</si>
  <si>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</si>
  <si>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</si>
  <si>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</si>
  <si>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</si>
  <si>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</si>
  <si>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</si>
  <si>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</si>
  <si>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</si>
  <si>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</si>
  <si>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</si>
  <si>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</si>
  <si>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</si>
  <si>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</si>
  <si>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</si>
  <si>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</si>
  <si>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</si>
  <si>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</si>
  <si>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</si>
  <si>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</si>
  <si>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</si>
  <si>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</si>
  <si>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</si>
  <si>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</si>
  <si>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</si>
  <si>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</si>
  <si>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</si>
  <si>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</si>
  <si>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</si>
  <si>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</si>
  <si>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</si>
  <si>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</si>
  <si>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</si>
  <si>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</si>
  <si>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</si>
  <si>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</si>
  <si>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</si>
  <si>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</si>
  <si>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</si>
  <si>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</si>
  <si>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</si>
  <si>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</si>
  <si>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</si>
  <si>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</si>
  <si>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</si>
  <si>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</si>
  <si>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</si>
  <si>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</si>
  <si>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</si>
  <si>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</si>
  <si>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</si>
  <si>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</si>
  <si>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</si>
  <si>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</si>
  <si>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</si>
  <si>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</si>
  <si>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</si>
  <si>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</si>
  <si>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</si>
  <si>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</si>
  <si>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</si>
  <si>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</si>
  <si>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</si>
  <si>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</si>
  <si>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</si>
  <si>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</si>
  <si>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</si>
  <si>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</si>
  <si>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</si>
  <si>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</si>
  <si>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</si>
  <si>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</si>
  <si>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</si>
  <si>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</si>
  <si>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</si>
  <si>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</si>
  <si>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</si>
  <si>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</si>
  <si>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</si>
  <si>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</si>
  <si>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</si>
  <si>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</si>
  <si>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</si>
  <si>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</si>
  <si>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</si>
  <si>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</si>
  <si>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</si>
  <si>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</si>
  <si>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</si>
  <si>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</si>
  <si>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</si>
  <si>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</si>
  <si>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</si>
  <si>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</si>
  <si>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</si>
  <si>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</si>
  <si>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</si>
  <si>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</si>
  <si>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</si>
  <si>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</si>
  <si>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</si>
  <si>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</si>
  <si>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</si>
  <si>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</si>
  <si>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</si>
  <si>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</si>
  <si>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</si>
  <si>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</si>
  <si>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</si>
  <si>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</si>
  <si>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</si>
  <si>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</si>
  <si>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</si>
  <si>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</si>
  <si>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</si>
  <si>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</si>
  <si>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</si>
  <si>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</si>
  <si>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</si>
  <si>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</si>
  <si>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</si>
  <si>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</si>
  <si>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</si>
  <si>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</si>
  <si>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</si>
  <si>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</si>
  <si>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</si>
  <si>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</si>
  <si>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</si>
  <si>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</si>
  <si>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</si>
  <si>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</si>
  <si>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</si>
  <si>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</si>
  <si>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</si>
  <si>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</si>
  <si>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</si>
  <si>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</si>
  <si>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</si>
  <si>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</si>
  <si>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</si>
  <si>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</si>
  <si>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</si>
  <si>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</si>
  <si>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</si>
  <si>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</si>
  <si>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</si>
  <si>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</si>
  <si>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</si>
  <si>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</si>
  <si>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</si>
  <si>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</si>
  <si>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</si>
  <si>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</si>
  <si>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</si>
  <si>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</si>
  <si>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</si>
  <si>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</si>
  <si>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</si>
  <si>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</si>
  <si>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</si>
  <si>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</si>
  <si>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</si>
  <si>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</si>
  <si>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</si>
  <si>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</si>
  <si>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</si>
  <si>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</si>
  <si>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</si>
  <si>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</si>
  <si>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</si>
  <si>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</si>
  <si>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</si>
  <si>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</si>
  <si>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</si>
  <si>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</si>
  <si>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</si>
  <si>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</si>
  <si>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</si>
  <si>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</si>
  <si>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</si>
  <si>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</si>
  <si>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</si>
  <si>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</si>
  <si>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</si>
  <si>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</si>
  <si>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</si>
  <si>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</si>
  <si>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</si>
  <si>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</si>
  <si>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</si>
  <si>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</si>
  <si>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</si>
  <si>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</si>
  <si>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</si>
  <si>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</si>
  <si>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</si>
  <si>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</si>
  <si>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</si>
  <si>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</si>
  <si>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</si>
  <si>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</si>
  <si>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</si>
  <si>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</si>
  <si>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</si>
  <si>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</si>
  <si>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</si>
  <si>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</si>
  <si>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</si>
  <si>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</si>
  <si>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</si>
  <si>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</si>
  <si>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</si>
  <si>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</si>
  <si>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</si>
  <si>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</si>
  <si>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</si>
  <si>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</si>
  <si>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</si>
  <si>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</si>
  <si>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</si>
  <si>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</si>
  <si>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</si>
  <si>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</si>
  <si>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</si>
  <si>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</si>
  <si>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</si>
  <si>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</si>
  <si>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</si>
  <si>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</si>
  <si>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</si>
  <si>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</si>
  <si>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</si>
  <si>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</si>
  <si>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</si>
  <si>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</si>
  <si>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</si>
  <si>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</si>
  <si>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</si>
  <si>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</si>
  <si>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</si>
  <si>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</si>
  <si>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</si>
  <si>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</si>
  <si>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</si>
  <si>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</si>
  <si>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</si>
  <si>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</si>
  <si>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</si>
  <si>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</si>
  <si>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</si>
  <si>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</si>
  <si>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</si>
  <si>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</si>
  <si>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</si>
  <si>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</si>
  <si>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</si>
  <si>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</si>
  <si>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</si>
  <si>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</si>
  <si>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</si>
  <si>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</si>
  <si>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</si>
  <si>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</si>
  <si>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</si>
  <si>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</si>
  <si>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</si>
  <si>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</si>
  <si>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</si>
  <si>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</si>
  <si>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</si>
  <si>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</si>
  <si>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</si>
  <si>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</si>
  <si>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</si>
  <si>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</si>
  <si>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</si>
  <si>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</si>
  <si>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</si>
  <si>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</si>
  <si>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</si>
  <si>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</si>
  <si>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</si>
  <si>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</si>
  <si>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</si>
  <si>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</si>
  <si>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</si>
  <si>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</si>
  <si>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</si>
  <si>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</si>
  <si>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</si>
  <si>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</si>
  <si>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</si>
  <si>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</si>
  <si>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</si>
  <si>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</si>
  <si>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</si>
  <si>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</si>
  <si>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</si>
  <si>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</si>
  <si>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</si>
  <si>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</si>
  <si>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</si>
  <si>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</si>
  <si>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</si>
  <si>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</si>
  <si>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</si>
  <si>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</si>
  <si>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</si>
  <si>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</si>
  <si>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</si>
  <si>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</si>
  <si>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</si>
  <si>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</si>
  <si>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</si>
  <si>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</si>
  <si>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</si>
  <si>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</si>
  <si>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</si>
  <si>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</si>
  <si>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</si>
  <si>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</si>
  <si>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</si>
  <si>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</si>
  <si>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</si>
  <si>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</si>
  <si>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</si>
  <si>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</si>
  <si>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</si>
  <si>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</si>
  <si>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</si>
  <si>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</si>
  <si>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</si>
  <si>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</si>
  <si>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</si>
  <si>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</si>
  <si>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</si>
  <si>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</si>
  <si>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</si>
  <si>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</si>
  <si>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</si>
  <si>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</si>
  <si>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</si>
  <si>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</si>
  <si>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</si>
  <si>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</si>
  <si>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</si>
  <si>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</si>
  <si>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</si>
  <si>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</si>
  <si>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</si>
  <si>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</si>
  <si>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</si>
  <si>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</si>
  <si>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</si>
  <si>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</si>
  <si>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</si>
  <si>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</si>
  <si>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</si>
  <si>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</si>
  <si>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</si>
  <si>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</si>
  <si>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</si>
  <si>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</si>
  <si>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</si>
  <si>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</si>
  <si>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</si>
  <si>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</si>
  <si>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</si>
  <si>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</si>
  <si>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</si>
  <si>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</si>
  <si>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</si>
  <si>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</si>
  <si>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</si>
  <si>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</si>
  <si>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</si>
  <si>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</si>
  <si>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</si>
  <si>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</si>
  <si>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</si>
  <si>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</si>
  <si>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</si>
  <si>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</si>
  <si>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</si>
  <si>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</si>
  <si>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</si>
  <si>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</si>
  <si>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</si>
  <si>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</si>
  <si>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</si>
  <si>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</si>
  <si>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</si>
  <si>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</si>
  <si>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</si>
  <si>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</si>
  <si>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</si>
  <si>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</si>
  <si>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</si>
  <si>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</si>
  <si>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</si>
  <si>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</si>
  <si>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</si>
  <si>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</si>
  <si>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</si>
  <si>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</si>
  <si>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</si>
  <si>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</si>
  <si>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</si>
  <si>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</si>
  <si>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</si>
  <si>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</si>
  <si>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</si>
  <si>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</si>
  <si>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</si>
  <si>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</si>
  <si>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</si>
  <si>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</si>
  <si>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</si>
  <si>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</si>
  <si>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</si>
  <si>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</si>
  <si>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</si>
  <si>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</si>
  <si>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</si>
  <si>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</si>
  <si>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</si>
  <si>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</si>
  <si>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</si>
  <si>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</si>
  <si>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</si>
  <si>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</si>
  <si>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</si>
  <si>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</si>
  <si>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</si>
  <si>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</si>
  <si>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</si>
  <si>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</si>
  <si>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</si>
  <si>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</si>
  <si>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</si>
  <si>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</si>
  <si>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</si>
  <si>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</si>
  <si>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</si>
  <si>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</si>
  <si>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</si>
  <si>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</si>
  <si>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</si>
  <si>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</si>
  <si>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</si>
  <si>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</si>
  <si>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</si>
  <si>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</si>
  <si>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</si>
  <si>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</si>
  <si>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</si>
  <si>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</si>
  <si>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</si>
  <si>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</si>
  <si>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</si>
  <si>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</si>
  <si>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</si>
  <si>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</si>
  <si>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</si>
  <si>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</si>
  <si>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</si>
  <si>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</si>
  <si>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</si>
  <si>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</si>
  <si>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</si>
  <si>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</si>
  <si>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</si>
  <si>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</si>
  <si>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</si>
  <si>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</si>
  <si>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</si>
  <si>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</si>
  <si>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</si>
  <si>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</si>
  <si>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</si>
  <si>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</si>
  <si>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</si>
  <si>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</si>
  <si>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</si>
  <si>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</si>
  <si>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</si>
  <si>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</si>
  <si>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</si>
  <si>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</si>
  <si>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</si>
  <si>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</si>
  <si>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</si>
  <si>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</si>
  <si>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</si>
  <si>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</si>
  <si>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</si>
  <si>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</si>
  <si>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</si>
  <si>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</si>
  <si>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</si>
  <si>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</si>
  <si>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</si>
  <si>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</si>
  <si>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</si>
  <si>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</si>
  <si>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</si>
  <si>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</si>
  <si>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</si>
  <si>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</si>
  <si>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</si>
  <si>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</si>
  <si>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</si>
  <si>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</si>
  <si>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</si>
  <si>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</si>
  <si>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</si>
  <si>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</si>
  <si>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</si>
  <si>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</si>
  <si>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</si>
  <si>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</si>
  <si>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</si>
  <si>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</si>
  <si>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</si>
  <si>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</si>
  <si>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</si>
  <si>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</si>
  <si>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</si>
  <si>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</si>
  <si>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</si>
  <si>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</si>
  <si>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</si>
  <si>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</si>
  <si>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</si>
  <si>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</si>
  <si>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</si>
  <si>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</si>
  <si>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</si>
  <si>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</si>
  <si>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</si>
  <si>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</si>
  <si>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</si>
  <si>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</si>
  <si>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</si>
  <si>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</si>
  <si>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</si>
  <si>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</si>
  <si>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</si>
  <si>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</si>
  <si>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</si>
  <si>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</si>
  <si>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</si>
  <si>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</si>
  <si>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</si>
  <si>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</si>
  <si>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</si>
  <si>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</si>
  <si>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</si>
  <si>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</si>
  <si>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</si>
  <si>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</si>
  <si>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</si>
  <si>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</si>
  <si>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</si>
  <si>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</si>
  <si>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</si>
  <si>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</si>
  <si>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</si>
  <si>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</si>
  <si>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</si>
  <si>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</si>
  <si>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</si>
  <si>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</si>
  <si>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</si>
  <si>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</si>
  <si>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</si>
  <si>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</si>
  <si>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</si>
  <si>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</si>
  <si>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</si>
  <si>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</si>
  <si>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</si>
  <si>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</si>
  <si>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</si>
  <si>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</si>
  <si>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</si>
  <si>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</si>
  <si>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</si>
  <si>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</si>
  <si>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</si>
  <si>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</si>
  <si>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</si>
  <si>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</si>
  <si>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</si>
  <si>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</si>
  <si>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</si>
  <si>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</si>
  <si>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</si>
  <si>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</si>
  <si>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</si>
  <si>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</si>
  <si>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</si>
  <si>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</si>
  <si>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</si>
  <si>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</si>
  <si>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</si>
  <si>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</si>
  <si>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</si>
  <si>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</si>
  <si>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</si>
  <si>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</si>
  <si>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</si>
  <si>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</si>
  <si>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</si>
  <si>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</si>
  <si>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</si>
  <si>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</si>
  <si>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</si>
  <si>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</si>
  <si>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</si>
  <si>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</si>
  <si>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</si>
  <si>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</si>
  <si>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</si>
  <si>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</si>
  <si>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</si>
  <si>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</si>
  <si>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</si>
  <si>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</si>
  <si>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</si>
  <si>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</si>
  <si>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</si>
  <si>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</si>
  <si>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</si>
  <si>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</si>
  <si>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</si>
  <si>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</si>
  <si>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</si>
  <si>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</si>
  <si>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</si>
  <si>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</si>
  <si>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</si>
  <si>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</si>
  <si>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</si>
  <si>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</si>
  <si>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</si>
  <si>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</si>
  <si>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</si>
  <si>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</si>
  <si>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</si>
  <si>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</si>
  <si>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</si>
  <si>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</si>
  <si>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</si>
  <si>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</si>
  <si>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</si>
  <si>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</si>
  <si>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</si>
  <si>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</si>
  <si>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</si>
  <si>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</si>
  <si>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</si>
  <si>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</si>
  <si>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</si>
  <si>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</si>
  <si>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</si>
  <si>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</si>
  <si>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</si>
  <si>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</si>
  <si>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</si>
  <si>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</si>
  <si>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</si>
  <si>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</si>
  <si>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</si>
  <si>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</si>
  <si>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</si>
  <si>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</si>
  <si>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</si>
  <si>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</si>
  <si>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</si>
  <si>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</si>
  <si>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</si>
  <si>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</si>
  <si>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</si>
  <si>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</si>
  <si>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</si>
  <si>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</si>
  <si>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</si>
  <si>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</si>
  <si>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</si>
  <si>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</si>
  <si>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</si>
  <si>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</si>
  <si>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</si>
  <si>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</si>
  <si>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</si>
  <si>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</si>
  <si>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</si>
  <si>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</si>
  <si>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</si>
  <si>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</si>
  <si>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</si>
  <si>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</si>
  <si>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</si>
  <si>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</si>
  <si>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</si>
  <si>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</si>
  <si>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</si>
  <si>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</si>
  <si>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</si>
  <si>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</si>
  <si>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</si>
  <si>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</si>
  <si>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</si>
  <si>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</si>
  <si>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</si>
  <si>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</si>
  <si>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</si>
  <si>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</si>
  <si>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</si>
  <si>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</si>
  <si>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</si>
  <si>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</si>
  <si>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</si>
  <si>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</si>
  <si>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</si>
  <si>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</si>
  <si>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</si>
  <si>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</si>
  <si>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</si>
  <si>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</si>
  <si>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</si>
  <si>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</si>
  <si>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</si>
  <si>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</si>
  <si>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</si>
  <si>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</si>
  <si>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</si>
  <si>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</si>
  <si>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</si>
  <si>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</si>
  <si>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</si>
  <si>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</si>
  <si>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</si>
  <si>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</si>
  <si>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</si>
  <si>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</si>
  <si>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</si>
  <si>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</si>
  <si>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</si>
  <si>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</si>
  <si>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</si>
  <si>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</si>
  <si>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</si>
  <si>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</si>
  <si>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</si>
  <si>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</si>
  <si>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</si>
  <si>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</si>
  <si>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</si>
  <si>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</si>
  <si>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</si>
  <si>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</si>
  <si>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</si>
  <si>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</si>
  <si>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</si>
  <si>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</si>
  <si>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</si>
  <si>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</si>
  <si>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</si>
  <si>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</si>
  <si>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</si>
  <si>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</si>
  <si>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</si>
  <si>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</si>
  <si>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</si>
  <si>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</si>
  <si>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</si>
  <si>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</si>
  <si>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</si>
  <si>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</si>
  <si>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</si>
  <si>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</si>
  <si>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</si>
  <si>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</si>
  <si>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</si>
  <si>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</si>
  <si>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</si>
  <si>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</si>
  <si>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</si>
  <si>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</si>
  <si>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</si>
  <si>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</si>
  <si>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</si>
  <si>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</si>
  <si>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</si>
  <si>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</si>
  <si>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</si>
  <si>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</si>
  <si>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</si>
  <si>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</si>
  <si>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</si>
  <si>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</si>
  <si>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</si>
  <si>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</si>
  <si>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</si>
  <si>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</si>
  <si>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</si>
  <si>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</si>
  <si>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</si>
  <si>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</si>
  <si>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</si>
  <si>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</si>
  <si>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</si>
  <si>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</si>
  <si>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</si>
  <si>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</si>
  <si>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</si>
  <si>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</si>
  <si>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</si>
  <si>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</si>
  <si>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</si>
  <si>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</si>
  <si>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</si>
  <si>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</si>
  <si>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</si>
  <si>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</si>
  <si>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</si>
  <si>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</si>
  <si>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</si>
  <si>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</si>
  <si>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</si>
  <si>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</si>
  <si>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</si>
  <si>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</si>
  <si>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</si>
  <si>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</si>
  <si>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</si>
  <si>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</si>
  <si>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</si>
  <si>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</si>
  <si>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</si>
  <si>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</si>
  <si>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</si>
  <si>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</si>
  <si>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</si>
  <si>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</si>
  <si>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</si>
  <si>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</si>
  <si>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</si>
  <si>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</si>
  <si>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</si>
  <si>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</si>
  <si>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</si>
  <si>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</si>
  <si>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</si>
  <si>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</si>
  <si>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</si>
  <si>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</si>
  <si>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</si>
  <si>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</si>
  <si>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</si>
  <si>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</si>
  <si>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</si>
  <si>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</si>
  <si>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</si>
  <si>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</si>
  <si>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</si>
  <si>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</si>
  <si>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</si>
  <si>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</si>
  <si>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</si>
  <si>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</si>
  <si>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</si>
  <si>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</si>
  <si>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</si>
  <si>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</si>
  <si>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</si>
  <si>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</si>
  <si>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</si>
  <si>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</si>
  <si>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</si>
  <si>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</si>
  <si>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</si>
  <si>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</si>
  <si>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</si>
  <si>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</si>
  <si>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</si>
  <si>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</si>
  <si>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</si>
  <si>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</si>
  <si>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</si>
  <si>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</si>
  <si>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</si>
  <si>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</si>
  <si>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</si>
  <si>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</si>
  <si>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</si>
  <si>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</si>
  <si>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</si>
  <si>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</si>
  <si>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</si>
  <si>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</si>
  <si>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</si>
  <si>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</si>
  <si>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</si>
  <si>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</si>
  <si>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</si>
  <si>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</si>
  <si>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</si>
  <si>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</si>
  <si>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</si>
  <si>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</si>
  <si>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</si>
  <si>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</si>
  <si>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</si>
  <si>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</si>
  <si>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</si>
  <si>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</si>
  <si>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</si>
  <si>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</si>
  <si>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</si>
  <si>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</si>
  <si>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</si>
  <si>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</si>
  <si>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</si>
  <si>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</si>
  <si>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</si>
  <si>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</si>
  <si>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</si>
  <si>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</si>
  <si>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</si>
  <si>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</si>
  <si>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</si>
  <si>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</si>
  <si>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</si>
  <si>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</si>
  <si>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</si>
  <si>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</si>
  <si>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</si>
  <si>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</si>
  <si>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</si>
  <si>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</si>
  <si>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</si>
  <si>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</si>
  <si>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</si>
  <si>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</si>
  <si>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</si>
  <si>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</si>
  <si>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</si>
  <si>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</si>
  <si>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</si>
  <si>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</si>
  <si>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</si>
  <si>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</si>
  <si>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</si>
  <si>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</si>
  <si>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</si>
  <si>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</si>
  <si>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</si>
  <si>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</si>
  <si>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</si>
  <si>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</si>
  <si>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</si>
  <si>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</si>
  <si>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</si>
  <si>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</si>
  <si>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</si>
  <si>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</si>
  <si>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</si>
  <si>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</si>
  <si>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</si>
  <si>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</si>
  <si>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</si>
  <si>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</si>
  <si>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</si>
  <si>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</si>
  <si>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</si>
  <si>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</si>
  <si>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</si>
  <si>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</si>
  <si>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</si>
  <si>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</si>
  <si>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</si>
  <si>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</si>
  <si>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</si>
  <si>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</si>
  <si>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</si>
  <si>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</si>
  <si>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</si>
  <si>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</si>
  <si>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</si>
  <si>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</si>
  <si>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</si>
  <si>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</si>
  <si>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</si>
  <si>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</si>
  <si>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</si>
  <si>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</si>
  <si>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</si>
  <si>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</si>
  <si>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</si>
  <si>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</si>
  <si>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</si>
  <si>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</si>
  <si>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</si>
  <si>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</si>
  <si>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</si>
  <si>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</si>
  <si>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</si>
  <si>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</si>
  <si>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</si>
  <si>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</si>
  <si>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</si>
  <si>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</si>
  <si>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</si>
  <si>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</si>
  <si>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</si>
  <si>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</si>
  <si>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</si>
  <si>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</si>
  <si>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</si>
  <si>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</si>
  <si>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</si>
  <si>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</si>
  <si>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</si>
  <si>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</si>
  <si>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</si>
  <si>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</si>
  <si>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</si>
  <si>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</si>
  <si>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</si>
  <si>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</si>
  <si>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</si>
  <si>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</si>
  <si>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</si>
  <si>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</si>
  <si>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</si>
  <si>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</si>
  <si>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</si>
  <si>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</si>
  <si>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</si>
  <si>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</si>
  <si>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</si>
  <si>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</si>
  <si>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</si>
  <si>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</si>
  <si>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</si>
  <si>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</si>
  <si>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</si>
  <si>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</si>
  <si>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</si>
  <si>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</si>
  <si>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</si>
  <si>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</si>
  <si>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</si>
  <si>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</si>
  <si>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</si>
  <si>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</si>
  <si>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</si>
  <si>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</si>
  <si>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</si>
  <si>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</si>
  <si>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</si>
  <si>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</si>
  <si>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</si>
  <si>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</si>
  <si>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</si>
  <si>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</si>
  <si>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</si>
  <si>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</si>
  <si>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</si>
  <si>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</si>
  <si>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</si>
  <si>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</si>
  <si>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</si>
  <si>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</si>
  <si>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</si>
  <si>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</si>
  <si>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</si>
  <si>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</si>
  <si>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</si>
  <si>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</si>
  <si>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</si>
  <si>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</si>
  <si>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</si>
  <si>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</si>
  <si>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</si>
  <si>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</si>
  <si>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</si>
  <si>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</si>
  <si>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</si>
  <si>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</si>
  <si>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</si>
  <si>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</si>
  <si>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</si>
  <si>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</si>
  <si>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</si>
  <si>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</si>
  <si>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</si>
  <si>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</si>
  <si>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</si>
  <si>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</si>
  <si>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</si>
  <si>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</si>
  <si>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</si>
  <si>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</si>
  <si>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</si>
  <si>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</si>
  <si>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</si>
  <si>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</si>
  <si>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</si>
  <si>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</si>
  <si>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</si>
  <si>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</si>
  <si>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</si>
  <si>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</si>
  <si>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</si>
  <si>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</si>
  <si>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</si>
  <si>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</si>
  <si>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</si>
  <si>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</si>
  <si>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</si>
  <si>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</si>
  <si>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</si>
  <si>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</si>
  <si>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</si>
  <si>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</si>
  <si>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</si>
  <si>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</si>
  <si>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</si>
  <si>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</si>
  <si>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</si>
  <si>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</si>
  <si>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</si>
  <si>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</si>
  <si>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</si>
  <si>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</si>
  <si>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</si>
  <si>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</si>
  <si>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</si>
  <si>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</si>
  <si>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</si>
  <si>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</si>
  <si>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</si>
  <si>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</si>
  <si>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</si>
  <si>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</si>
  <si>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</si>
  <si>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</si>
  <si>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</si>
  <si>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</si>
  <si>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</si>
  <si>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</si>
  <si>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</si>
  <si>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</si>
  <si>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</si>
  <si>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</si>
  <si>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</si>
  <si>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</si>
  <si>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</si>
  <si>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</si>
  <si>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</si>
  <si>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</si>
  <si>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</si>
  <si>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</si>
  <si>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</si>
  <si>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</si>
  <si>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</si>
  <si>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</si>
  <si>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</si>
  <si>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</si>
  <si>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</si>
  <si>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</si>
  <si>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</si>
  <si>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</si>
  <si>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</si>
  <si>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</si>
  <si>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</si>
  <si>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</si>
  <si>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</si>
  <si>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</si>
  <si>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</si>
  <si>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</si>
  <si>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</si>
  <si>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</si>
  <si>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</si>
  <si>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</si>
  <si>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</si>
  <si>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</si>
  <si>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</si>
  <si>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</si>
  <si>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</si>
  <si>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</si>
  <si>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</si>
  <si>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</si>
  <si>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</si>
  <si>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</si>
  <si>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</si>
  <si>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</si>
  <si>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</si>
  <si>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</si>
  <si>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</si>
  <si>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</si>
  <si>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</si>
  <si>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</si>
  <si>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</si>
  <si>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</si>
  <si>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</si>
  <si>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</si>
  <si>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</si>
  <si>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</si>
  <si>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</si>
  <si>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</si>
  <si>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</si>
  <si>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</si>
  <si>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</si>
  <si>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</si>
  <si>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</si>
  <si>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</si>
  <si>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</si>
  <si>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</si>
  <si>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</si>
  <si>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</si>
  <si>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</si>
  <si>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</si>
  <si>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</si>
  <si>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</si>
  <si>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</si>
  <si>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</si>
  <si>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</si>
  <si>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</si>
  <si>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</si>
  <si>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</si>
  <si>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</si>
  <si>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</si>
  <si>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</si>
  <si>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</si>
  <si>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</si>
  <si>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</si>
  <si>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</si>
  <si>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</si>
  <si>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</si>
  <si>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</si>
  <si>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</si>
  <si>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</si>
  <si>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</si>
  <si>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</si>
  <si>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</si>
  <si>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</si>
  <si>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</si>
  <si>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</si>
  <si>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</si>
  <si>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</si>
  <si>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</si>
  <si>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</si>
  <si>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</si>
  <si>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</si>
  <si>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</si>
  <si>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</si>
  <si>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</si>
  <si>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</si>
  <si>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</si>
  <si>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</si>
  <si>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</si>
  <si>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</si>
  <si>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</si>
  <si>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</si>
  <si>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</si>
  <si>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</si>
  <si>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</si>
  <si>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</si>
  <si>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</si>
  <si>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</si>
  <si>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</si>
  <si>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</si>
  <si>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</si>
  <si>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</si>
  <si>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</si>
  <si>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</si>
  <si>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</si>
  <si>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</si>
  <si>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</si>
  <si>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</si>
  <si>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</si>
  <si>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</si>
  <si>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</si>
  <si>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</si>
  <si>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</si>
  <si>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</si>
  <si>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</si>
  <si>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</si>
  <si>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</si>
  <si>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</si>
  <si>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</si>
  <si>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</si>
  <si>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</si>
  <si>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</si>
  <si>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</si>
  <si>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</si>
  <si>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</si>
  <si>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</si>
  <si>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</si>
  <si>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</si>
  <si>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</si>
  <si>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</si>
  <si>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</si>
  <si>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</si>
  <si>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</si>
  <si>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</si>
  <si>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</si>
  <si>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</si>
  <si>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</si>
  <si>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</si>
  <si>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</si>
  <si>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</si>
  <si>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</si>
  <si>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</si>
  <si>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</si>
  <si>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</si>
  <si>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</si>
  <si>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</si>
  <si>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</si>
  <si>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</si>
  <si>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</si>
  <si>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</si>
  <si>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</si>
  <si>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</si>
  <si>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</si>
  <si>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</si>
  <si>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</si>
  <si>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</si>
  <si>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</si>
  <si>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</si>
  <si>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</si>
  <si>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</si>
  <si>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</si>
  <si>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</si>
  <si>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</si>
  <si>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</si>
  <si>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</si>
  <si>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</si>
  <si>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</si>
  <si>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</si>
  <si>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</si>
  <si>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</si>
  <si>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</si>
  <si>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</si>
  <si>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</si>
  <si>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</si>
  <si>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</si>
  <si>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</si>
  <si>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</si>
  <si>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</si>
  <si>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</si>
  <si>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</si>
  <si>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</si>
  <si>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</si>
  <si>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</si>
  <si>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</si>
  <si>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</si>
  <si>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</si>
  <si>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</si>
  <si>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</si>
  <si>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</si>
  <si>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</si>
  <si>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</si>
  <si>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</si>
  <si>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</si>
  <si>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</si>
  <si>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</si>
  <si>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</si>
  <si>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</si>
  <si>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</si>
  <si>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</si>
  <si>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</si>
  <si>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</si>
  <si>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</si>
  <si>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</si>
  <si>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</si>
  <si>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</si>
  <si>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</si>
  <si>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</si>
  <si>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</si>
  <si>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</si>
  <si>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</si>
  <si>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</si>
  <si>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</si>
  <si>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</si>
  <si>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</si>
  <si>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</si>
  <si>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</si>
  <si>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</si>
  <si>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</si>
  <si>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</si>
  <si>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</si>
  <si>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</si>
  <si>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</si>
  <si>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</si>
  <si>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</si>
  <si>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</si>
  <si>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</si>
  <si>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</si>
  <si>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</si>
  <si>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</si>
  <si>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</si>
  <si>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</si>
  <si>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</si>
  <si>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</si>
  <si>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</si>
  <si>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</si>
  <si>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</si>
  <si>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</si>
  <si>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</si>
  <si>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</si>
  <si>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</si>
  <si>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</si>
  <si>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</si>
  <si>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</si>
  <si>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</si>
  <si>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</si>
  <si>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</si>
  <si>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</si>
  <si>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</si>
  <si>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</si>
  <si>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</si>
  <si>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</si>
  <si>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</si>
  <si>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</si>
  <si>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</si>
  <si>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</si>
  <si>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</si>
  <si>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</si>
  <si>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</si>
  <si>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</si>
  <si>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</si>
  <si>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</si>
  <si>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</si>
  <si>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</si>
  <si>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</si>
  <si>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</si>
  <si>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</si>
  <si>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</si>
  <si>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</si>
  <si>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</si>
  <si>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</si>
  <si>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</si>
  <si>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</si>
  <si>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</si>
  <si>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</si>
  <si>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</si>
  <si>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</si>
  <si>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</si>
  <si>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</si>
  <si>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</si>
  <si>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</si>
  <si>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</si>
  <si>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</si>
  <si>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</si>
  <si>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</si>
  <si>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</si>
  <si>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</si>
  <si>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</si>
  <si>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</si>
  <si>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</si>
  <si>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</si>
  <si>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</si>
  <si>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</si>
  <si>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</si>
  <si>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</si>
  <si>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</si>
  <si>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</si>
  <si>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</si>
  <si>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</si>
  <si>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</si>
  <si>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</si>
  <si>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</si>
  <si>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</si>
  <si>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</si>
  <si>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</si>
  <si>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</si>
  <si>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</si>
  <si>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</si>
  <si>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</si>
  <si>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</si>
  <si>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</si>
  <si>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</si>
  <si>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</si>
  <si>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</si>
  <si>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</si>
  <si>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</si>
  <si>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</si>
  <si>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</si>
  <si>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</si>
  <si>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</si>
  <si>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</si>
  <si>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</si>
  <si>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</si>
  <si>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</si>
  <si>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</si>
  <si>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</si>
  <si>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</si>
  <si>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</si>
  <si>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</si>
  <si>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</si>
  <si>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</si>
  <si>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</si>
  <si>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</si>
  <si>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</si>
  <si>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</si>
  <si>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</si>
  <si>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</si>
  <si>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</si>
  <si>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</si>
  <si>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</si>
  <si>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</si>
  <si>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</si>
  <si>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</si>
  <si>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</si>
  <si>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</si>
  <si>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</si>
  <si>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</si>
  <si>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</si>
  <si>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</si>
  <si>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</si>
  <si>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</si>
  <si>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</si>
  <si>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</si>
  <si>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</si>
  <si>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</si>
  <si>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</si>
  <si>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</si>
  <si>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</si>
  <si>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</si>
  <si>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</si>
  <si>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</si>
  <si>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</si>
  <si>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</si>
  <si>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</si>
  <si>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</si>
  <si>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</si>
  <si>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</si>
  <si>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</si>
  <si>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</si>
  <si>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</si>
  <si>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</si>
  <si>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</si>
  <si>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</si>
  <si>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</si>
  <si>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</si>
  <si>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</si>
  <si>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</si>
  <si>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</si>
  <si>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</si>
  <si>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</si>
  <si>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</si>
  <si>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</si>
  <si>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</si>
  <si>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</si>
  <si>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</si>
  <si>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</si>
  <si>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</si>
  <si>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</si>
  <si>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</si>
  <si>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</si>
  <si>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</si>
  <si>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</si>
  <si>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</si>
  <si>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</si>
  <si>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</si>
  <si>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</si>
  <si>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</si>
  <si>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</si>
  <si>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</si>
  <si>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</si>
  <si>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</si>
  <si>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</si>
  <si>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</si>
  <si>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</si>
  <si>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</si>
  <si>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</si>
  <si>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</si>
  <si>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</si>
  <si>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</si>
  <si>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</si>
  <si>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</si>
  <si>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</si>
  <si>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</si>
  <si>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</si>
  <si>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</si>
  <si>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</si>
  <si>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</si>
  <si>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</si>
  <si>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</si>
  <si>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</si>
  <si>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</si>
  <si>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</si>
  <si>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</si>
  <si>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</si>
  <si>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</si>
  <si>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</si>
  <si>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</si>
  <si>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</si>
  <si>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</si>
  <si>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</si>
  <si>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</si>
  <si>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</si>
  <si>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</si>
  <si>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</si>
  <si>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</si>
  <si>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</si>
  <si>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</si>
  <si>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</si>
  <si>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</si>
  <si>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</si>
  <si>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</si>
  <si>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</si>
  <si>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</si>
  <si>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</si>
  <si>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</si>
  <si>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</si>
  <si>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</si>
  <si>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</si>
  <si>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</si>
  <si>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</si>
  <si>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</si>
  <si>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</si>
  <si>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</si>
  <si>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</si>
  <si>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</si>
  <si>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</si>
  <si>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</si>
  <si>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</si>
  <si>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</si>
  <si>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</si>
  <si>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</si>
  <si>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</si>
  <si>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</si>
  <si>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</si>
  <si>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</si>
  <si>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</si>
  <si>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</si>
  <si>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</si>
  <si>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</si>
  <si>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</si>
  <si>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</si>
  <si>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</si>
  <si>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</si>
  <si>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</si>
  <si>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</si>
  <si>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</si>
  <si>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</si>
  <si>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</si>
  <si>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</si>
  <si>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</si>
  <si>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</si>
  <si>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</si>
  <si>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</si>
  <si>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</si>
  <si>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</si>
  <si>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</si>
  <si>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</si>
  <si>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</si>
  <si>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</si>
  <si>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</si>
  <si>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</si>
  <si>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</si>
  <si>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</si>
  <si>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</si>
  <si>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</si>
  <si>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</si>
  <si>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</si>
  <si>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</si>
  <si>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</si>
  <si>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</si>
  <si>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</si>
  <si>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</si>
  <si>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</si>
  <si>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</si>
  <si>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</si>
  <si>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</si>
  <si>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</si>
  <si>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</si>
  <si>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</si>
  <si>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</si>
  <si>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</si>
  <si>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</si>
  <si>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</si>
  <si>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</si>
  <si>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</si>
  <si>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</si>
  <si>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</si>
  <si>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</si>
  <si>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</si>
  <si>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</si>
  <si>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</si>
  <si>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</si>
  <si>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</si>
  <si>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</si>
  <si>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</si>
  <si>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</si>
  <si>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</si>
  <si>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</si>
  <si>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</si>
  <si>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</si>
  <si>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</si>
  <si>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</si>
  <si>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</si>
  <si>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</si>
  <si>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</si>
  <si>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</si>
  <si>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</si>
  <si>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</si>
  <si>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</si>
  <si>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</si>
  <si>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</si>
  <si>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</si>
  <si>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</si>
  <si>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</si>
  <si>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</si>
  <si>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</si>
  <si>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</si>
  <si>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</si>
  <si>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</si>
  <si>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</si>
  <si>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</si>
  <si>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</si>
  <si>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</si>
  <si>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</si>
  <si>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</si>
  <si>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</si>
  <si>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</si>
  <si>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</si>
  <si>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</si>
  <si>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</si>
  <si>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</si>
  <si>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</si>
  <si>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</si>
  <si>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</si>
  <si>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</si>
  <si>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</si>
  <si>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</si>
  <si>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</si>
  <si>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</si>
  <si>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</si>
  <si>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</si>
  <si>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</si>
  <si>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</si>
  <si>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</si>
  <si>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</si>
  <si>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</si>
  <si>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</si>
  <si>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</si>
  <si>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</si>
  <si>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</si>
  <si>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</si>
  <si>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</si>
  <si>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</si>
  <si>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</si>
  <si>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</si>
  <si>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</si>
  <si>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</si>
  <si>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</si>
  <si>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</si>
  <si>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</si>
  <si>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</si>
  <si>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</si>
  <si>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</si>
  <si>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</si>
  <si>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</si>
  <si>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</si>
  <si>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</si>
  <si>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</si>
  <si>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</si>
  <si>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</si>
  <si>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</si>
  <si>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</si>
  <si>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</si>
  <si>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</si>
  <si>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</si>
  <si>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</si>
  <si>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</si>
  <si>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</si>
  <si>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</si>
  <si>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</si>
  <si>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</si>
  <si>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</si>
  <si>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</si>
  <si>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</si>
  <si>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</si>
  <si>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</si>
  <si>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</si>
  <si>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</si>
  <si>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</si>
  <si>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</si>
  <si>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</si>
  <si>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</si>
  <si>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</si>
  <si>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</si>
  <si>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</si>
  <si>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</si>
  <si>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</si>
  <si>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</si>
  <si>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</si>
  <si>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</si>
  <si>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</si>
  <si>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</si>
  <si>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</si>
  <si>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</si>
  <si>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</si>
  <si>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</si>
  <si>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</si>
  <si>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</si>
  <si>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</si>
  <si>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</si>
  <si>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</si>
  <si>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</si>
  <si>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</si>
  <si>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</si>
  <si>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</si>
  <si>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</si>
  <si>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</si>
  <si>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</si>
  <si>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</si>
  <si>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</si>
  <si>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</si>
  <si>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</si>
  <si>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</si>
  <si>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</si>
  <si>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</si>
  <si>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</si>
  <si>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</si>
  <si>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</si>
  <si>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</si>
  <si>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</si>
  <si>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</si>
  <si>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</si>
  <si>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</si>
  <si>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</si>
  <si>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</si>
  <si>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</si>
  <si>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</si>
  <si>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</si>
  <si>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</si>
  <si>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</si>
  <si>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</si>
  <si>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</si>
  <si>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</si>
  <si>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</si>
  <si>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</si>
  <si>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</si>
  <si>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</si>
  <si>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</si>
  <si>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</si>
  <si>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</si>
  <si>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</si>
  <si>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</si>
  <si>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</si>
  <si>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</si>
  <si>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</si>
  <si>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</si>
  <si>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</si>
  <si>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</si>
  <si>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</si>
  <si>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</si>
  <si>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</si>
  <si>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</si>
  <si>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</si>
  <si>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</si>
  <si>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</si>
  <si>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</si>
  <si>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</si>
  <si>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</si>
  <si>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</si>
  <si>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</si>
  <si>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</si>
  <si>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</si>
  <si>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</si>
  <si>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</si>
  <si>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</si>
  <si>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</si>
  <si>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</si>
  <si>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</si>
  <si>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</si>
  <si>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</si>
  <si>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</si>
  <si>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</si>
  <si>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</si>
  <si>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</si>
  <si>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</si>
  <si>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</si>
  <si>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</si>
  <si>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</si>
  <si>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</si>
  <si>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</si>
  <si>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</si>
  <si>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</si>
  <si>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</si>
  <si>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</si>
  <si>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</si>
  <si>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</si>
  <si>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</si>
  <si>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</si>
  <si>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</si>
  <si>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</si>
  <si>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</si>
  <si>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</si>
  <si>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</si>
  <si>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</si>
  <si>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</si>
  <si>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</si>
  <si>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</si>
  <si>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</si>
  <si>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</si>
  <si>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</si>
  <si>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</si>
  <si>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</si>
  <si>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</si>
  <si>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</si>
  <si>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</si>
  <si>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</si>
  <si>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</si>
  <si>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</si>
  <si>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</si>
  <si>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</si>
  <si>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</si>
  <si>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</si>
  <si>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</si>
  <si>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</si>
  <si>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</si>
  <si>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</si>
  <si>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</si>
  <si>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</si>
  <si>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</si>
  <si>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</si>
  <si>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</si>
  <si>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</si>
  <si>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</si>
  <si>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</si>
  <si>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</si>
  <si>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</si>
  <si>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</si>
  <si>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</si>
  <si>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</si>
  <si>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</si>
  <si>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</si>
  <si>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</si>
  <si>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</si>
  <si>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</si>
  <si>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</si>
  <si>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</si>
  <si>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</si>
  <si>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</si>
  <si>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</si>
  <si>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</si>
  <si>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</si>
  <si>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</si>
  <si>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</si>
  <si>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</si>
  <si>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</si>
  <si>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</si>
  <si>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</si>
  <si>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</si>
  <si>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</si>
  <si>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</si>
  <si>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</si>
  <si>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</si>
  <si>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</si>
  <si>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</si>
  <si>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</si>
  <si>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</si>
  <si>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</si>
  <si>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</si>
  <si>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</si>
  <si>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</si>
  <si>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</si>
  <si>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</si>
  <si>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</si>
  <si>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</si>
  <si>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</si>
  <si>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</si>
  <si>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</si>
  <si>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</si>
  <si>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</si>
  <si>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</si>
  <si>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</si>
  <si>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</si>
  <si>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</si>
  <si>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</si>
  <si>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</si>
  <si>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</si>
  <si>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</si>
  <si>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</si>
  <si>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</si>
  <si>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</si>
  <si>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</si>
  <si>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</si>
  <si>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</si>
  <si>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</si>
  <si>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</si>
  <si>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</si>
  <si>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</si>
  <si>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</si>
  <si>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</si>
  <si>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</si>
  <si>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</si>
  <si>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</si>
  <si>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</si>
  <si>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</si>
  <si>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</si>
  <si>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</si>
  <si>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</si>
  <si>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</si>
  <si>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</si>
  <si>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</si>
  <si>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</si>
  <si>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</si>
  <si>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</si>
  <si>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</si>
  <si>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</si>
  <si>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</si>
  <si>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</si>
  <si>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</si>
  <si>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</si>
  <si>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</si>
  <si>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</si>
  <si>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</si>
  <si>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</si>
  <si>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</si>
  <si>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</si>
  <si>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</si>
  <si>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</si>
  <si>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</si>
  <si>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</si>
  <si>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</si>
  <si>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</si>
  <si>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</si>
  <si>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</si>
  <si>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</si>
  <si>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</si>
  <si>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</si>
  <si>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</si>
  <si>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</si>
  <si>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</si>
  <si>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</si>
  <si>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</si>
  <si>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</si>
  <si>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</si>
  <si>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</si>
  <si>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</si>
  <si>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</si>
  <si>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</si>
  <si>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</si>
  <si>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</si>
  <si>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</si>
  <si>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</si>
  <si>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</si>
  <si>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</si>
  <si>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</si>
  <si>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</si>
  <si>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</si>
  <si>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</si>
  <si>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</si>
  <si>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</si>
  <si>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</si>
  <si>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</si>
  <si>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</si>
  <si>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</si>
  <si>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</si>
  <si>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</si>
  <si>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</si>
  <si>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</si>
  <si>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</si>
  <si>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</si>
  <si>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</si>
  <si>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</si>
  <si>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</si>
  <si>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</si>
  <si>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</si>
  <si>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</si>
  <si>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</si>
  <si>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</si>
  <si>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</si>
  <si>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</si>
  <si>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</si>
  <si>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</si>
  <si>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</si>
  <si>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</si>
  <si>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</si>
  <si>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</si>
  <si>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</si>
  <si>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</si>
  <si>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</si>
  <si>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</si>
  <si>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</si>
  <si>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</si>
  <si>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</si>
  <si>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</si>
  <si>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</si>
  <si>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</si>
  <si>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</si>
  <si>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</si>
  <si>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</si>
  <si>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</si>
  <si>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</si>
  <si>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</si>
  <si>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</si>
  <si>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</si>
  <si>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</si>
  <si>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</si>
  <si>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</si>
  <si>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</si>
  <si>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</si>
  <si>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</si>
  <si>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</si>
  <si>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</si>
  <si>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</si>
  <si>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</si>
  <si>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</si>
  <si>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</si>
  <si>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</si>
  <si>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</si>
  <si>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</si>
  <si>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</si>
  <si>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</si>
  <si>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</si>
  <si>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</si>
  <si>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</si>
  <si>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</si>
  <si>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</si>
  <si>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</si>
  <si>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</si>
  <si>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</si>
  <si>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</si>
  <si>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</si>
  <si>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</si>
  <si>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</si>
  <si>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</si>
  <si>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</si>
  <si>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</si>
  <si>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</si>
  <si>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</si>
  <si>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</si>
  <si>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</si>
  <si>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</si>
  <si>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</si>
  <si>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</si>
  <si>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</si>
  <si>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</si>
  <si>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</si>
  <si>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</si>
  <si>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</si>
  <si>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</si>
  <si>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</si>
  <si>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</si>
  <si>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</si>
  <si>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</si>
  <si>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</si>
  <si>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</si>
  <si>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</si>
  <si>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</si>
  <si>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</si>
  <si>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</si>
  <si>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</si>
  <si>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</si>
  <si>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</si>
  <si>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</si>
  <si>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</si>
  <si>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</si>
  <si>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</si>
  <si>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</si>
  <si>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</si>
  <si>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</si>
  <si>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</si>
  <si>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</si>
  <si>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</si>
  <si>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</si>
  <si>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</si>
  <si>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</si>
  <si>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</si>
  <si>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</si>
  <si>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</si>
  <si>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</si>
  <si>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</si>
  <si>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</si>
  <si>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</si>
  <si>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</si>
  <si>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</si>
  <si>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</si>
  <si>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</si>
  <si>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</si>
  <si>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</si>
  <si>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</si>
  <si>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</si>
  <si>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</si>
  <si>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</si>
  <si>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</si>
  <si>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</si>
  <si>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</si>
  <si>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</si>
  <si>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</si>
  <si>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</si>
  <si>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</si>
  <si>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</si>
  <si>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</si>
  <si>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</si>
  <si>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</si>
  <si>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</si>
  <si>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</si>
  <si>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</si>
  <si>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</si>
  <si>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</si>
  <si>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</si>
  <si>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</si>
  <si>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</si>
  <si>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</si>
  <si>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</si>
  <si>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</si>
  <si>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</si>
  <si>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</si>
  <si>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</si>
  <si>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</si>
  <si>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</si>
  <si>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</si>
  <si>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</si>
  <si>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</si>
  <si>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</si>
  <si>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</si>
  <si>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</si>
  <si>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</si>
  <si>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</si>
  <si>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</si>
  <si>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</si>
  <si>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</si>
  <si>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</si>
  <si>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</si>
  <si>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</si>
  <si>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</si>
  <si>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</si>
  <si>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</si>
  <si>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</si>
  <si>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</si>
  <si>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</si>
  <si>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</si>
  <si>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</si>
  <si>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</si>
  <si>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</si>
  <si>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</si>
  <si>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</si>
  <si>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</si>
  <si>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</si>
  <si>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</si>
  <si>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</si>
  <si>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</si>
  <si>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</si>
  <si>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</si>
  <si>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</si>
  <si>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</si>
  <si>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</si>
  <si>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</si>
  <si>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</si>
  <si>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</si>
  <si>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</si>
  <si>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</si>
  <si>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</si>
  <si>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</si>
  <si>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</si>
  <si>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</si>
  <si>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</si>
  <si>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</si>
  <si>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</si>
  <si>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</si>
  <si>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</si>
  <si>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</si>
  <si>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</si>
  <si>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</si>
  <si>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</si>
  <si>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</si>
  <si>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</si>
  <si>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</si>
  <si>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</si>
  <si>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</si>
  <si>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</si>
  <si>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</si>
  <si>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</si>
  <si>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</si>
  <si>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</si>
  <si>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</si>
  <si>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</si>
  <si>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</si>
  <si>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</si>
  <si>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</si>
  <si>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</si>
  <si>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</si>
  <si>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</si>
  <si>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</si>
  <si>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</si>
  <si>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</si>
  <si>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</si>
  <si>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</si>
  <si>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</si>
  <si>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</si>
  <si>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</si>
  <si>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</si>
  <si>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</si>
  <si>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</si>
  <si>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</si>
  <si>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</si>
  <si>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</si>
  <si>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</si>
  <si>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</si>
  <si>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</si>
  <si>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</si>
  <si>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</si>
  <si>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</si>
  <si>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</si>
  <si>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</si>
  <si>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</si>
  <si>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</si>
  <si>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</si>
  <si>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</si>
  <si>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</si>
  <si>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</si>
  <si>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</si>
  <si>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</si>
  <si>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</si>
  <si>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</si>
  <si>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</si>
  <si>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</si>
  <si>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</si>
  <si>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</si>
  <si>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</si>
  <si>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</si>
  <si>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</si>
  <si>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</si>
  <si>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</si>
  <si>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</si>
  <si>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</si>
  <si>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</si>
  <si>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</si>
  <si>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</si>
  <si>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</si>
  <si>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</si>
  <si>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</si>
  <si>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</si>
  <si>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</si>
  <si>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</si>
  <si>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</si>
  <si>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</si>
  <si>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</si>
  <si>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</si>
  <si>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</si>
  <si>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</si>
  <si>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</si>
  <si>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</si>
  <si>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</si>
  <si>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</si>
  <si>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</si>
  <si>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</si>
  <si>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</si>
  <si>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</si>
  <si>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</si>
  <si>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</si>
  <si>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</si>
  <si>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</si>
  <si>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</si>
  <si>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</si>
  <si>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</si>
  <si>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</si>
  <si>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</si>
  <si>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</si>
  <si>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</si>
  <si>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</si>
  <si>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</si>
  <si>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</si>
  <si>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</si>
  <si>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</si>
  <si>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</si>
  <si>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</si>
  <si>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</si>
  <si>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</si>
  <si>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</si>
  <si>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</si>
  <si>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</si>
  <si>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</si>
  <si>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</si>
  <si>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</si>
  <si>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</si>
  <si>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</si>
  <si>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</si>
  <si>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</si>
  <si>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</si>
  <si>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</si>
  <si>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</si>
  <si>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</si>
  <si>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</si>
  <si>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</si>
  <si>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</si>
  <si>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</si>
  <si>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</si>
  <si>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</si>
  <si>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</si>
  <si>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</si>
  <si>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</si>
  <si>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</si>
  <si>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</si>
  <si>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</si>
  <si>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</si>
  <si>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</si>
  <si>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</si>
  <si>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</si>
  <si>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</si>
  <si>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</si>
  <si>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</si>
  <si>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</si>
  <si>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</si>
  <si>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</si>
  <si>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</si>
  <si>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</si>
  <si>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</si>
  <si>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</si>
  <si>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</si>
  <si>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</si>
  <si>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</si>
  <si>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</si>
  <si>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</si>
  <si>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</si>
  <si>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</si>
  <si>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</si>
  <si>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</si>
  <si>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</si>
  <si>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</si>
  <si>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</si>
  <si>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</si>
  <si>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</si>
  <si>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</si>
  <si>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</si>
  <si>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</si>
  <si>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</si>
  <si>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</si>
  <si>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</si>
  <si>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</si>
  <si>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</si>
  <si>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</si>
  <si>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</si>
  <si>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</si>
  <si>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</si>
  <si>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</si>
  <si>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</si>
  <si>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</si>
  <si>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</si>
  <si>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</si>
  <si>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</si>
  <si>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</si>
  <si>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</si>
  <si>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</si>
  <si>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</si>
  <si>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</si>
  <si>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</si>
  <si>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</si>
  <si>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</si>
  <si>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</si>
  <si>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</si>
  <si>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</si>
  <si>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</si>
  <si>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</si>
  <si>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</si>
  <si>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</si>
  <si>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</si>
  <si>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</si>
  <si>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</si>
  <si>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</si>
  <si>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</si>
  <si>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</si>
  <si>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</si>
  <si>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</si>
  <si>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</si>
  <si>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</si>
  <si>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</si>
  <si>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</si>
  <si>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</si>
  <si>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</si>
  <si>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</si>
  <si>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</si>
  <si>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</si>
  <si>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</si>
  <si>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</si>
  <si>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</si>
  <si>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</si>
  <si>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</si>
  <si>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</si>
  <si>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</si>
  <si>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</si>
  <si>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</si>
  <si>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</si>
  <si>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</si>
  <si>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</si>
  <si>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</si>
  <si>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</si>
  <si>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</si>
  <si>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</si>
  <si>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</si>
  <si>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</si>
  <si>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</si>
  <si>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</si>
  <si>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</si>
  <si>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</si>
  <si>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</si>
  <si>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</si>
  <si>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</si>
  <si>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</si>
  <si>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</si>
  <si>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</si>
  <si>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</si>
  <si>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</si>
  <si>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</si>
  <si>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</si>
  <si>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</si>
  <si>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</si>
  <si>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</si>
  <si>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</si>
  <si>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</si>
  <si>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</si>
  <si>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</si>
  <si>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</si>
  <si>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</si>
  <si>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</si>
  <si>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</si>
  <si>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</si>
  <si>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</si>
  <si>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</si>
  <si>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</si>
  <si>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</si>
  <si>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</si>
  <si>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</si>
  <si>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</si>
  <si>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</si>
  <si>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</si>
  <si>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</si>
  <si>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</si>
  <si>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</si>
  <si>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</si>
  <si>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</si>
  <si>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</si>
  <si>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</si>
  <si>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</si>
  <si>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</si>
  <si>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</si>
  <si>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</si>
  <si>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</si>
  <si>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</si>
  <si>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</si>
  <si>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</si>
  <si>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</si>
  <si>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</si>
  <si>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</si>
  <si>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</si>
  <si>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</si>
  <si>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</si>
  <si>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</si>
  <si>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</si>
  <si>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</si>
  <si>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</si>
  <si>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</si>
  <si>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</si>
  <si>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</si>
  <si>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</si>
  <si>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</si>
  <si>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</si>
  <si>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</si>
  <si>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</si>
  <si>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</si>
  <si>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</si>
  <si>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</si>
  <si>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</si>
  <si>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</si>
  <si>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</si>
  <si>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</si>
  <si>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</si>
  <si>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</si>
  <si>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</si>
  <si>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</si>
  <si>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</si>
  <si>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</si>
  <si>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</si>
  <si>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</si>
  <si>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</si>
  <si>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</si>
  <si>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</si>
  <si>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</si>
  <si>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</si>
  <si>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</si>
  <si>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</si>
  <si>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</si>
  <si>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</si>
  <si>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</si>
  <si>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</si>
  <si>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</si>
  <si>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</si>
  <si>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</si>
  <si>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</si>
  <si>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</si>
  <si>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</si>
  <si>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</si>
  <si>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</si>
  <si>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</si>
  <si>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</si>
  <si>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</si>
  <si>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</si>
  <si>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</si>
  <si>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</si>
  <si>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</si>
  <si>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</si>
  <si>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</si>
  <si>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</si>
  <si>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</si>
  <si>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</si>
  <si>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</si>
  <si>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</si>
  <si>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</si>
  <si>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</si>
  <si>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</si>
  <si>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</si>
  <si>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</si>
  <si>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</si>
  <si>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</si>
  <si>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</si>
  <si>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</si>
  <si>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</si>
  <si>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</si>
  <si>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</si>
  <si>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</si>
  <si>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</si>
  <si>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</si>
  <si>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</si>
  <si>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</si>
  <si>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</si>
  <si>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</si>
  <si>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</si>
  <si>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</si>
  <si>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</si>
  <si>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</si>
  <si>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</si>
  <si>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</si>
  <si>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</si>
  <si>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</si>
  <si>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</si>
  <si>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</si>
  <si>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</si>
  <si>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</si>
  <si>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</si>
  <si>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</si>
  <si>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</si>
  <si>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</si>
  <si>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</si>
  <si>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</si>
  <si>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</si>
  <si>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</si>
  <si>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</si>
  <si>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</si>
  <si>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</si>
  <si>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</si>
  <si>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</si>
  <si>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</si>
  <si>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</si>
  <si>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</si>
  <si>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</si>
  <si>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</si>
  <si>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</si>
  <si>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</si>
  <si>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</si>
  <si>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</si>
  <si>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</si>
  <si>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</si>
  <si>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</si>
  <si>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</si>
  <si>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</si>
  <si>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</si>
  <si>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</si>
  <si>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</si>
  <si>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</si>
  <si>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</si>
  <si>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</si>
  <si>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</si>
  <si>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</si>
  <si>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</si>
  <si>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</si>
  <si>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</si>
  <si>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</si>
  <si>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</si>
  <si>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</si>
  <si>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</si>
  <si>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</si>
  <si>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</si>
  <si>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</si>
  <si>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</si>
  <si>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</si>
  <si>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</si>
  <si>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</si>
  <si>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</si>
  <si>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</si>
  <si>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</si>
  <si>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</si>
  <si>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</si>
  <si>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</si>
  <si>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</si>
  <si>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</si>
  <si>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</si>
  <si>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</si>
  <si>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</si>
  <si>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</si>
  <si>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</si>
  <si>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</si>
  <si>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</si>
  <si>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</si>
  <si>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</si>
  <si>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</si>
  <si>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</si>
  <si>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</si>
  <si>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</si>
  <si>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</si>
  <si>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</si>
  <si>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</si>
  <si>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</si>
  <si>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</si>
  <si>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</si>
  <si>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</si>
  <si>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</si>
  <si>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</si>
  <si>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</si>
  <si>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</si>
  <si>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</si>
  <si>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</si>
  <si>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</si>
  <si>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</si>
  <si>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</si>
  <si>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</si>
  <si>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</si>
  <si>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</si>
  <si>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</si>
  <si>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</si>
  <si>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</si>
  <si>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</si>
  <si>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</si>
  <si>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</si>
  <si>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</si>
  <si>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</si>
  <si>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</si>
  <si>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</si>
  <si>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</si>
  <si>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</si>
  <si>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</si>
  <si>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</si>
  <si>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</si>
  <si>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</si>
  <si>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</si>
  <si>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</si>
  <si>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</si>
  <si>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</si>
  <si>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</si>
  <si>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</si>
  <si>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</si>
  <si>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</si>
  <si>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</si>
  <si>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</si>
  <si>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</si>
  <si>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</si>
  <si>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</si>
  <si>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</si>
  <si>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</si>
  <si>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</si>
  <si>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</si>
  <si>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</si>
  <si>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</si>
  <si>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</si>
  <si>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</si>
  <si>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</si>
  <si>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</si>
  <si>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</si>
  <si>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</si>
  <si>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</si>
  <si>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</si>
  <si>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</si>
  <si>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</si>
  <si>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</si>
  <si>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</si>
  <si>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</si>
  <si>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</si>
  <si>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</si>
  <si>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</si>
  <si>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</si>
  <si>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</si>
  <si>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</si>
  <si>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</si>
  <si>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</si>
  <si>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</si>
  <si>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</si>
  <si>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</si>
  <si>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</si>
  <si>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</si>
  <si>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</si>
  <si>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</si>
  <si>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</si>
  <si>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</si>
  <si>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</si>
  <si>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</si>
  <si>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</si>
  <si>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</si>
  <si>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</si>
  <si>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</si>
  <si>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</si>
  <si>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</si>
  <si>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</si>
  <si>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</si>
  <si>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</si>
  <si>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</si>
  <si>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</si>
  <si>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</si>
  <si>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</si>
  <si>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</si>
  <si>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</si>
  <si>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</si>
  <si>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</si>
  <si>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</si>
  <si>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</si>
  <si>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</si>
  <si>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</si>
  <si>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</si>
  <si>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</si>
  <si>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</si>
  <si>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</si>
  <si>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</si>
  <si>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</si>
  <si>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</si>
  <si>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</si>
  <si>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</si>
  <si>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</si>
  <si>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</si>
  <si>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</si>
  <si>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</si>
  <si>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</si>
  <si>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</si>
  <si>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</si>
  <si>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</si>
  <si>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</si>
  <si>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</si>
  <si>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</si>
  <si>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</si>
  <si>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</si>
  <si>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</si>
  <si>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</si>
  <si>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</si>
  <si>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</si>
  <si>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</si>
  <si>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</si>
  <si>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</si>
  <si>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</si>
  <si>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</si>
  <si>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</si>
  <si>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</si>
  <si>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</si>
  <si>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</si>
  <si>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</si>
  <si>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</si>
  <si>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</si>
  <si>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</si>
  <si>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</si>
  <si>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</si>
  <si>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</si>
  <si>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</si>
  <si>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</si>
  <si>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</si>
  <si>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</si>
  <si>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</si>
  <si>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</si>
  <si>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</si>
  <si>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</si>
  <si>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</si>
  <si>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</si>
  <si>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</si>
  <si>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</si>
  <si>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</si>
  <si>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</si>
  <si>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</si>
  <si>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</si>
  <si>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</si>
  <si>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</si>
  <si>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</si>
  <si>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</si>
  <si>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</si>
  <si>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</si>
  <si>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</si>
  <si>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</si>
  <si>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</si>
  <si>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</si>
  <si>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</si>
  <si>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</si>
  <si>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</si>
  <si>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</si>
  <si>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</si>
  <si>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</si>
  <si>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</si>
  <si>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</si>
  <si>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</si>
  <si>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</si>
  <si>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</si>
  <si>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</si>
  <si>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</si>
  <si>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</si>
  <si>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</si>
  <si>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</si>
  <si>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</si>
  <si>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</si>
  <si>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</si>
  <si>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</si>
  <si>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</si>
  <si>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</si>
  <si>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</si>
  <si>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</si>
  <si>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</si>
  <si>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</si>
  <si>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</si>
  <si>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</si>
  <si>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</si>
  <si>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</si>
  <si>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</si>
  <si>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</si>
  <si>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</si>
  <si>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</si>
  <si>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</si>
  <si>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</si>
  <si>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</si>
  <si>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</si>
  <si>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</si>
  <si>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</si>
  <si>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</si>
  <si>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</si>
  <si>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</si>
  <si>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</si>
  <si>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</si>
  <si>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</si>
  <si>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</si>
  <si>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</si>
  <si>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</si>
  <si>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</si>
  <si>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</si>
  <si>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</si>
  <si>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</si>
  <si>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</si>
  <si>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</si>
  <si>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</si>
  <si>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</si>
  <si>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</si>
  <si>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</si>
  <si>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</si>
  <si>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</si>
  <si>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</si>
  <si>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</si>
  <si>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</si>
  <si>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</si>
  <si>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</si>
  <si>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</si>
  <si>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</si>
  <si>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</si>
  <si>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</si>
  <si>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</si>
  <si>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</si>
  <si>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</si>
  <si>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</si>
  <si>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</si>
  <si>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</si>
  <si>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</si>
  <si>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</si>
  <si>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</si>
  <si>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</si>
  <si>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</si>
  <si>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</si>
  <si>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</si>
  <si>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</si>
  <si>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</si>
  <si>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</si>
  <si>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</si>
  <si>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</si>
  <si>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</si>
  <si>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</si>
  <si>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</si>
  <si>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</si>
  <si>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</si>
  <si>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</si>
  <si>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</si>
  <si>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</si>
  <si>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</si>
  <si>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</si>
  <si>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</si>
  <si>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</si>
  <si>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</si>
  <si>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</si>
  <si>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</si>
  <si>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</si>
  <si>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</si>
  <si>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</si>
  <si>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</si>
  <si>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</si>
  <si>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</si>
  <si>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</si>
  <si>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</si>
  <si>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</si>
  <si>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</si>
  <si>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</si>
  <si>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</si>
  <si>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</si>
  <si>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</si>
  <si>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</si>
  <si>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</si>
  <si>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</si>
  <si>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</si>
  <si>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</si>
  <si>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</si>
  <si>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</si>
  <si>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</si>
  <si>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</si>
  <si>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</si>
  <si>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</si>
  <si>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</si>
  <si>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</si>
  <si>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</si>
  <si>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</si>
  <si>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</si>
  <si>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</si>
  <si>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</si>
  <si>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</si>
  <si>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</si>
  <si>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</si>
  <si>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</si>
  <si>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</si>
  <si>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</si>
  <si>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</si>
  <si>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</si>
  <si>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</si>
  <si>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</si>
  <si>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</si>
  <si>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</si>
  <si>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</si>
  <si>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</si>
  <si>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</si>
  <si>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</si>
  <si>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</si>
  <si>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</si>
  <si>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</si>
  <si>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</si>
  <si>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</si>
  <si>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</si>
  <si>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</si>
  <si>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</si>
  <si>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</si>
  <si>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</si>
  <si>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</si>
  <si>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</si>
  <si>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</si>
  <si>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</si>
  <si>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</si>
  <si>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</si>
  <si>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</si>
  <si>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</si>
  <si>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</si>
  <si>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</si>
  <si>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</si>
  <si>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</si>
  <si>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</si>
  <si>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</si>
  <si>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</si>
  <si>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</si>
  <si>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</si>
  <si>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</si>
  <si>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</si>
  <si>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</si>
  <si>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</si>
  <si>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</si>
  <si>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</si>
  <si>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</si>
  <si>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</si>
  <si>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</si>
  <si>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</si>
  <si>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</si>
  <si>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</si>
  <si>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</si>
  <si>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</si>
  <si>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</si>
  <si>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</si>
  <si>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</si>
  <si>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</si>
  <si>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</si>
  <si>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</si>
  <si>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</si>
  <si>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</si>
  <si>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</si>
  <si>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</si>
  <si>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</si>
  <si>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</si>
  <si>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</si>
  <si>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</si>
  <si>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</si>
  <si>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</si>
  <si>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</si>
  <si>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</si>
  <si>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</si>
  <si>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</si>
  <si>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</si>
  <si>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</si>
  <si>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</si>
  <si>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</si>
  <si>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</si>
  <si>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</si>
  <si>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</si>
  <si>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</si>
  <si>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</si>
  <si>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</si>
  <si>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</si>
  <si>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</si>
  <si>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</si>
  <si>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</si>
  <si>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</si>
  <si>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</si>
  <si>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</si>
  <si>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</si>
  <si>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</si>
  <si>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</si>
  <si>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</si>
  <si>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</si>
  <si>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</si>
  <si>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</si>
  <si>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</si>
  <si>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</si>
  <si>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</si>
  <si>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</si>
  <si>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</si>
  <si>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</si>
  <si>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</si>
  <si>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</si>
  <si>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</si>
  <si>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</si>
  <si>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</si>
  <si>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</si>
  <si>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</si>
  <si>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</si>
  <si>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</si>
  <si>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</si>
  <si>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</si>
  <si>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</si>
  <si>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</si>
  <si>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</si>
  <si>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</si>
  <si>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</si>
  <si>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</si>
  <si>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</si>
  <si>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</si>
  <si>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</si>
  <si>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</si>
  <si>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</si>
  <si>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</si>
  <si>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</si>
  <si>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</si>
  <si>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</si>
  <si>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</si>
  <si>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</si>
  <si>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</si>
  <si>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</si>
  <si>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</si>
  <si>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</si>
  <si>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</si>
  <si>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</si>
  <si>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</si>
  <si>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</si>
  <si>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</si>
  <si>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</si>
  <si>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</si>
  <si>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</si>
  <si>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</si>
  <si>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</si>
  <si>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</si>
  <si>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</si>
  <si>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</si>
  <si>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</si>
  <si>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</si>
  <si>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</si>
  <si>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</si>
  <si>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</si>
  <si>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</si>
  <si>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</si>
  <si>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</si>
  <si>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</si>
  <si>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</si>
  <si>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</si>
  <si>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</si>
  <si>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</si>
  <si>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</si>
  <si>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</si>
  <si>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</si>
  <si>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</si>
  <si>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</si>
  <si>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</si>
  <si>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</si>
  <si>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</si>
  <si>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</si>
  <si>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</si>
  <si>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</si>
  <si>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</si>
  <si>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</si>
  <si>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</si>
  <si>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</si>
  <si>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</si>
  <si>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</si>
  <si>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</si>
  <si>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</si>
  <si>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</si>
  <si>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</si>
  <si>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</si>
  <si>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</si>
  <si>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</si>
  <si>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</si>
  <si>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</si>
  <si>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</si>
  <si>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</si>
  <si>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</si>
  <si>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</si>
  <si>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</si>
  <si>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</si>
  <si>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</si>
  <si>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</si>
  <si>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</si>
  <si>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</si>
  <si>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</si>
  <si>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</si>
  <si>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</si>
  <si>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</si>
  <si>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</si>
  <si>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</si>
  <si>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</si>
  <si>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</si>
  <si>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</si>
  <si>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</si>
  <si>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</si>
  <si>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</si>
  <si>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</si>
  <si>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</si>
  <si>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</si>
  <si>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</si>
  <si>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</si>
  <si>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</si>
  <si>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</si>
  <si>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</si>
  <si>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</si>
  <si>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</si>
  <si>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</si>
  <si>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</si>
  <si>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</si>
  <si>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</si>
  <si>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</si>
  <si>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</si>
  <si>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</si>
  <si>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</si>
  <si>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</si>
  <si>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</si>
  <si>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</si>
  <si>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</si>
  <si>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</si>
  <si>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</si>
  <si>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</si>
  <si>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</si>
  <si>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</si>
  <si>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</si>
  <si>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</si>
  <si>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</si>
  <si>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</si>
  <si>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</si>
  <si>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</si>
  <si>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</si>
  <si>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</si>
  <si>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</si>
  <si>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</si>
  <si>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</si>
  <si>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</si>
  <si>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</si>
  <si>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</si>
  <si>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</si>
  <si>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</si>
  <si>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</si>
  <si>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</si>
  <si>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</si>
  <si>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</si>
  <si>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</si>
  <si>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</si>
  <si>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</si>
  <si>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</si>
  <si>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</si>
  <si>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</si>
  <si>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</si>
  <si>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</si>
  <si>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</si>
  <si>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</si>
  <si>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</si>
  <si>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</si>
  <si>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</si>
  <si>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</si>
  <si>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</si>
  <si>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</si>
  <si>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</si>
  <si>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</si>
  <si>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</si>
  <si>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</si>
  <si>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</si>
  <si>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</si>
  <si>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</si>
  <si>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</si>
  <si>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</si>
  <si>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</si>
  <si>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</si>
  <si>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</si>
  <si>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</si>
  <si>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</si>
  <si>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</si>
  <si>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</si>
  <si>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</si>
  <si>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</si>
  <si>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</si>
  <si>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</si>
  <si>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</si>
  <si>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</si>
  <si>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</si>
  <si>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</si>
  <si>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</si>
  <si>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</si>
  <si>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</si>
  <si>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</si>
  <si>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</si>
  <si>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</si>
  <si>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</si>
  <si>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</si>
  <si>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</si>
  <si>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</si>
  <si>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</si>
  <si>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</si>
  <si>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</si>
  <si>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</si>
  <si>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</si>
  <si>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</si>
  <si>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</si>
  <si>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</si>
  <si>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</si>
  <si>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</si>
  <si>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</si>
  <si>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</si>
  <si>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</si>
  <si>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</si>
  <si>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</si>
  <si>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</si>
  <si>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</si>
  <si>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</si>
  <si>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</si>
  <si>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</si>
  <si>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</si>
  <si>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</si>
  <si>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</si>
  <si>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</si>
  <si>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</si>
  <si>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</si>
  <si>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</si>
  <si>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</si>
  <si>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</si>
  <si>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</si>
  <si>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</si>
  <si>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</si>
  <si>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</si>
  <si>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</si>
  <si>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</si>
  <si>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</si>
  <si>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</si>
  <si>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</si>
  <si>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</si>
  <si>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</si>
  <si>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</si>
  <si>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</si>
  <si>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</si>
  <si>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</si>
  <si>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</si>
  <si>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</si>
  <si>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</si>
  <si>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</si>
  <si>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</si>
  <si>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</si>
  <si>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</si>
  <si>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</si>
  <si>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</si>
  <si>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</si>
  <si>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</si>
  <si>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</si>
  <si>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</si>
  <si>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</si>
  <si>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</si>
  <si>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</si>
  <si>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</si>
  <si>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</si>
  <si>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</si>
  <si>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</si>
  <si>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</si>
  <si>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</si>
  <si>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</si>
  <si>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</si>
  <si>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</si>
  <si>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</si>
  <si>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</si>
  <si>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</si>
  <si>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</si>
  <si>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</si>
  <si>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</si>
  <si>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</si>
  <si>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</si>
  <si>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</si>
  <si>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</si>
  <si>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</si>
  <si>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</si>
  <si>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</si>
  <si>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</si>
  <si>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</si>
  <si>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</si>
  <si>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</si>
  <si>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</si>
  <si>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</si>
  <si>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</si>
  <si>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</si>
  <si>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</si>
  <si>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</si>
  <si>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</si>
  <si>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</si>
  <si>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</si>
  <si>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</si>
  <si>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</si>
  <si>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</si>
  <si>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</si>
  <si>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</si>
  <si>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</si>
  <si>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</si>
  <si>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</si>
  <si>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</si>
  <si>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</si>
  <si>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</si>
  <si>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</si>
  <si>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</si>
  <si>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</si>
  <si>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</si>
  <si>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</si>
  <si>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</si>
  <si>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</si>
  <si>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</si>
  <si>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</si>
  <si>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</si>
  <si>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</si>
  <si>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</si>
  <si>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</si>
  <si>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</si>
  <si>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</si>
  <si>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</si>
  <si>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</si>
  <si>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</si>
  <si>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</si>
  <si>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</si>
  <si>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</si>
  <si>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</si>
  <si>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</si>
  <si>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</si>
  <si>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</si>
  <si>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</si>
  <si>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</si>
  <si>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</si>
  <si>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</si>
  <si>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</si>
  <si>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</si>
  <si>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</si>
  <si>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</si>
  <si>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</si>
  <si>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</si>
  <si>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</si>
  <si>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</si>
  <si>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</si>
  <si>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</si>
  <si>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</si>
  <si>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</si>
  <si>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</si>
  <si>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</si>
  <si>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</si>
  <si>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</si>
  <si>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</si>
  <si>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</si>
  <si>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</si>
  <si>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</si>
  <si>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</si>
  <si>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</si>
  <si>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</si>
  <si>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</si>
  <si>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</si>
  <si>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</si>
  <si>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</si>
  <si>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</si>
  <si>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</si>
  <si>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</si>
  <si>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</si>
  <si>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</si>
  <si>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</si>
  <si>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</si>
  <si>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</si>
  <si>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</si>
  <si>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</si>
  <si>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</si>
  <si>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</si>
  <si>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</si>
  <si>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</si>
  <si>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</si>
  <si>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</si>
  <si>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</si>
  <si>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</si>
  <si>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</si>
  <si>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</si>
  <si>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</si>
  <si>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</si>
  <si>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</si>
  <si>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</si>
  <si>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</si>
  <si>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</si>
  <si>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</si>
  <si>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</si>
  <si>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</si>
  <si>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</si>
  <si>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</si>
  <si>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</si>
  <si>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</si>
  <si>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</si>
  <si>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</si>
  <si>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</si>
  <si>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</si>
  <si>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</si>
  <si>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</si>
  <si>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</si>
  <si>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</si>
  <si>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</si>
  <si>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</si>
  <si>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</si>
  <si>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</si>
  <si>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</si>
  <si>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</si>
  <si>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</si>
  <si>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</si>
  <si>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</si>
  <si>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</si>
  <si>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</si>
  <si>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</si>
  <si>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</si>
  <si>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</si>
  <si>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</si>
  <si>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</si>
  <si>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</si>
  <si>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</si>
  <si>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</si>
  <si>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</si>
  <si>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</si>
  <si>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</si>
  <si>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</si>
  <si>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</si>
  <si>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</si>
  <si>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</si>
  <si>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</si>
  <si>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</si>
  <si>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</si>
  <si>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</si>
  <si>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</si>
  <si>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</si>
  <si>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</si>
  <si>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</si>
  <si>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</si>
  <si>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</si>
  <si>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</si>
  <si>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</si>
  <si>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</si>
  <si>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</si>
  <si>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</si>
  <si>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</si>
  <si>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</si>
  <si>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</si>
  <si>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</si>
  <si>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</si>
  <si>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</si>
  <si>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</si>
  <si>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</si>
  <si>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</si>
  <si>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</si>
  <si>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</si>
  <si>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</si>
  <si>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</si>
  <si>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</si>
  <si>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</si>
  <si>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</si>
  <si>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</si>
  <si>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</si>
  <si>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</si>
  <si>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</si>
  <si>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</si>
  <si>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</si>
  <si>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</si>
  <si>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</si>
  <si>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</si>
  <si>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</si>
  <si>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</si>
  <si>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</si>
  <si>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</si>
  <si>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</si>
  <si>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</si>
  <si>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</si>
  <si>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</si>
  <si>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</si>
  <si>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</si>
  <si>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</si>
  <si>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</si>
  <si>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</si>
  <si>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</si>
  <si>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</si>
  <si>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</si>
  <si>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</si>
  <si>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</si>
  <si>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</si>
  <si>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</si>
  <si>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</si>
  <si>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</si>
  <si>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</si>
  <si>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</si>
  <si>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</si>
  <si>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</si>
  <si>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</si>
  <si>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</si>
  <si>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</si>
  <si>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</si>
  <si>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</si>
  <si>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</si>
  <si>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</si>
  <si>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</si>
  <si>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</si>
  <si>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</si>
  <si>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</si>
  <si>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</si>
  <si>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</si>
  <si>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</si>
  <si>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</si>
  <si>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</si>
  <si>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</si>
  <si>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</si>
  <si>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</si>
  <si>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</si>
  <si>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</si>
  <si>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</si>
  <si>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</si>
  <si>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</si>
  <si>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</si>
  <si>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</si>
  <si>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</si>
  <si>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</si>
  <si>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</si>
  <si>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</si>
  <si>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</si>
  <si>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</si>
  <si>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</si>
  <si>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</si>
  <si>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</si>
  <si>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</si>
  <si>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</si>
  <si>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</si>
  <si>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</si>
  <si>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</si>
  <si>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</si>
  <si>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</si>
  <si>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</si>
  <si>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</si>
  <si>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</si>
  <si>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</si>
  <si>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</si>
  <si>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</si>
  <si>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</si>
  <si>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</si>
  <si>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</si>
  <si>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</si>
  <si>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</si>
  <si>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</si>
  <si>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</si>
  <si>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</si>
  <si>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</si>
  <si>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</si>
  <si>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</si>
  <si>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</si>
  <si>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</si>
  <si>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</si>
  <si>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</si>
  <si>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</si>
  <si>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</si>
  <si>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</si>
  <si>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</si>
  <si>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</si>
  <si>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</si>
  <si>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</si>
  <si>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</si>
  <si>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</si>
  <si>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</si>
  <si>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</si>
  <si>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</si>
  <si>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</si>
  <si>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</si>
  <si>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</si>
  <si>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</si>
  <si>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</si>
  <si>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</si>
  <si>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</si>
  <si>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</si>
  <si>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</si>
  <si>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</si>
  <si>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</si>
  <si>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</si>
  <si>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</si>
  <si>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</si>
  <si>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</si>
  <si>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</si>
  <si>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</si>
  <si>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</si>
  <si>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</si>
  <si>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</si>
  <si>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</si>
  <si>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</si>
  <si>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</si>
  <si>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</si>
  <si>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</si>
  <si>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</si>
  <si>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</si>
  <si>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</si>
  <si>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</si>
  <si>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</si>
  <si>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</si>
  <si>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</si>
  <si>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</si>
  <si>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</si>
  <si>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</si>
  <si>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</si>
  <si>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</si>
  <si>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</si>
  <si>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</si>
  <si>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</si>
  <si>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</si>
  <si>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</si>
  <si>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</si>
  <si>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</si>
  <si>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</si>
  <si>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</si>
  <si>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</si>
  <si>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</si>
  <si>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</si>
  <si>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</si>
  <si>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</si>
  <si>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</si>
  <si>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</si>
  <si>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</si>
  <si>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</si>
  <si>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</si>
  <si>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</si>
  <si>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</si>
  <si>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</si>
  <si>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</si>
  <si>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</si>
  <si>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</si>
  <si>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</si>
  <si>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</si>
  <si>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</si>
  <si>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</si>
  <si>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</si>
  <si>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</si>
  <si>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</si>
  <si>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</si>
  <si>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</si>
  <si>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</si>
  <si>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</si>
  <si>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</si>
  <si>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</si>
  <si>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</si>
  <si>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</si>
  <si>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</si>
  <si>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</si>
  <si>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</si>
  <si>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</si>
  <si>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</si>
  <si>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</si>
  <si>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</si>
  <si>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</si>
  <si>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</si>
  <si>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</si>
  <si>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</si>
  <si>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</si>
  <si>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</si>
  <si>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</si>
  <si>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</si>
  <si>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</si>
  <si>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</si>
  <si>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</si>
  <si>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</si>
  <si>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</si>
  <si>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</si>
  <si>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</si>
  <si>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</si>
  <si>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</si>
  <si>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</si>
  <si>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</si>
  <si>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</si>
  <si>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</si>
  <si>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</si>
  <si>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</si>
  <si>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</si>
  <si>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</si>
  <si>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</si>
  <si>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</si>
  <si>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</si>
  <si>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</si>
  <si>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</si>
  <si>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</si>
  <si>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</si>
  <si>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</si>
  <si>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</si>
  <si>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</si>
  <si>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</si>
  <si>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</si>
  <si>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</si>
  <si>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</si>
  <si>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</si>
  <si>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</si>
  <si>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</si>
  <si>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</si>
  <si>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</si>
  <si>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</si>
  <si>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</si>
  <si>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</si>
  <si>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</si>
  <si>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</si>
  <si>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</si>
  <si>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</si>
  <si>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</si>
  <si>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</si>
  <si>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</si>
  <si>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</si>
  <si>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</si>
  <si>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</si>
  <si>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</si>
  <si>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</si>
  <si>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</si>
  <si>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</si>
  <si>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</si>
  <si>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</si>
  <si>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</si>
  <si>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</si>
  <si>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</si>
  <si>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</si>
  <si>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</si>
  <si>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</si>
  <si>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</si>
  <si>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</si>
  <si>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</si>
  <si>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</si>
  <si>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</si>
  <si>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</si>
  <si>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</si>
  <si>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</si>
  <si>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</si>
  <si>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</si>
  <si>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</si>
  <si>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</si>
  <si>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</si>
  <si>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</si>
  <si>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</si>
  <si>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</si>
  <si>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</si>
  <si>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</si>
  <si>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</si>
  <si>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</si>
  <si>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</si>
  <si>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</si>
  <si>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</si>
  <si>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</si>
  <si>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</si>
  <si>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</si>
  <si>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</si>
  <si>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</si>
  <si>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</si>
  <si>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</si>
  <si>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</si>
  <si>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</si>
  <si>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</si>
  <si>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</si>
  <si>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</si>
  <si>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</si>
  <si>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</si>
  <si>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</si>
  <si>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</si>
  <si>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</si>
  <si>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</si>
  <si>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</si>
  <si>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</si>
  <si>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</si>
  <si>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</si>
  <si>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</si>
  <si>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</si>
  <si>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</si>
  <si>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</si>
  <si>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</si>
  <si>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</si>
  <si>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</si>
  <si>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</si>
  <si>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</si>
  <si>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</si>
  <si>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</si>
  <si>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</si>
  <si>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</si>
  <si>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</si>
  <si>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</si>
  <si>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</si>
  <si>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</si>
  <si>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</si>
  <si>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</si>
  <si>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</si>
  <si>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</si>
  <si>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</si>
  <si>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</si>
  <si>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</si>
  <si>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</si>
  <si>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</si>
  <si>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</si>
  <si>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</si>
  <si>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</si>
  <si>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</si>
  <si>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</si>
  <si>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</si>
  <si>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</si>
  <si>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</si>
  <si>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</si>
  <si>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</si>
  <si>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</si>
  <si>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</si>
  <si>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</si>
  <si>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</si>
  <si>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</si>
  <si>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</si>
  <si>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</si>
  <si>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</si>
  <si>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</si>
  <si>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</si>
  <si>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</si>
  <si>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</si>
  <si>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</si>
  <si>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</si>
  <si>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</si>
  <si>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</si>
  <si>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</si>
  <si>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</si>
  <si>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</si>
  <si>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</si>
  <si>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</si>
  <si>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</si>
  <si>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</si>
  <si>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</si>
  <si>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</si>
  <si>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</si>
  <si>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</si>
  <si>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</si>
  <si>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</si>
  <si>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</si>
  <si>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</si>
  <si>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</si>
  <si>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</si>
  <si>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</si>
  <si>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</si>
  <si>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</si>
  <si>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</si>
  <si>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</si>
  <si>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</si>
  <si>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</si>
  <si>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</si>
  <si>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</si>
  <si>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</si>
  <si>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</si>
  <si>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</si>
  <si>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</si>
  <si>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</si>
  <si>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</si>
  <si>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</si>
  <si>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</si>
  <si>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</si>
  <si>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</si>
  <si>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</si>
  <si>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</si>
  <si>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</si>
  <si>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</si>
  <si>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</si>
  <si>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</si>
  <si>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</si>
  <si>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</si>
  <si>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</si>
  <si>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</si>
  <si>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</si>
  <si>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</si>
  <si>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</si>
  <si>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</si>
  <si>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</si>
  <si>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</si>
  <si>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</si>
  <si>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</si>
  <si>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</si>
  <si>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</si>
  <si>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</si>
  <si>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</si>
  <si>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</si>
  <si>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</si>
  <si>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</si>
  <si>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</si>
  <si>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</si>
  <si>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</si>
  <si>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</si>
  <si>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</si>
  <si>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</si>
  <si>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</si>
  <si>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</si>
  <si>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</si>
  <si>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</si>
  <si>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</si>
  <si>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</si>
  <si>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</si>
  <si>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</si>
  <si>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</si>
  <si>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</si>
  <si>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</si>
  <si>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</si>
  <si>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</si>
  <si>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</si>
  <si>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</si>
  <si>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</si>
  <si>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</si>
  <si>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</si>
  <si>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</si>
  <si>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</si>
  <si>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</si>
  <si>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</si>
  <si>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</si>
  <si>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</si>
  <si>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</si>
  <si>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</si>
  <si>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</si>
  <si>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</si>
  <si>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</si>
  <si>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</si>
  <si>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</si>
  <si>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</si>
  <si>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</si>
  <si>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</si>
  <si>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</si>
  <si>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</si>
  <si>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</si>
  <si>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</si>
  <si>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</si>
  <si>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</si>
  <si>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</si>
  <si>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</si>
  <si>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</si>
  <si>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</si>
  <si>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</si>
  <si>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</si>
  <si>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</si>
  <si>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</si>
  <si>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</si>
  <si>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</si>
  <si>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</si>
  <si>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</si>
  <si>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</si>
  <si>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</si>
  <si>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</si>
  <si>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</si>
  <si>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</si>
  <si>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</si>
  <si>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</si>
  <si>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</si>
  <si>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</si>
  <si>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</si>
  <si>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</si>
  <si>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</si>
  <si>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</si>
  <si>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</si>
  <si>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</si>
  <si>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</si>
  <si>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</si>
  <si>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</si>
  <si>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</si>
  <si>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</si>
  <si>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</si>
  <si>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</si>
  <si>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</si>
  <si>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</si>
  <si>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</si>
  <si>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</si>
  <si>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</si>
  <si>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</si>
  <si>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</si>
  <si>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</si>
  <si>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</si>
  <si>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</si>
  <si>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</si>
  <si>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</si>
  <si>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</si>
  <si>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</si>
  <si>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</si>
  <si>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</si>
  <si>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</si>
  <si>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</si>
  <si>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</si>
  <si>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</si>
  <si>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</si>
  <si>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</si>
  <si>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</si>
  <si>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</si>
  <si>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</si>
  <si>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</si>
  <si>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</si>
  <si>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</si>
  <si>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</si>
  <si>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</si>
  <si>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</si>
  <si>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</si>
  <si>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</si>
  <si>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</si>
  <si>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</si>
  <si>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</si>
  <si>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</si>
  <si>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</si>
  <si>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</si>
  <si>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</si>
  <si>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</si>
  <si>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</si>
  <si>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</si>
  <si>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</si>
  <si>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</si>
  <si>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</si>
  <si>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</si>
  <si>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</si>
  <si>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</si>
  <si>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</si>
  <si>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</si>
  <si>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</si>
  <si>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</si>
  <si>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</si>
  <si>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</si>
  <si>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</si>
  <si>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</si>
  <si>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</si>
  <si>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</si>
  <si>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</si>
  <si>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</si>
  <si>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</si>
  <si>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</si>
  <si>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</si>
  <si>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</si>
  <si>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</si>
  <si>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</si>
  <si>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</si>
  <si>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</si>
  <si>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</si>
  <si>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</si>
  <si>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</si>
  <si>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</si>
  <si>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</si>
  <si>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</si>
  <si>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</si>
  <si>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</si>
  <si>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</si>
  <si>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</si>
  <si>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</si>
  <si>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</si>
  <si>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</si>
  <si>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</si>
  <si>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</si>
  <si>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</si>
  <si>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</si>
  <si>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</si>
  <si>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</si>
  <si>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</si>
  <si>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</si>
  <si>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</si>
  <si>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</si>
  <si>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</si>
  <si>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</si>
  <si>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</si>
  <si>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</si>
  <si>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</si>
  <si>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</si>
  <si>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</si>
  <si>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</si>
  <si>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</si>
  <si>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</si>
  <si>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</si>
  <si>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</si>
  <si>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</si>
  <si>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</si>
  <si>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</si>
  <si>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</si>
  <si>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</si>
  <si>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</si>
  <si>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</si>
  <si>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</si>
  <si>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</si>
  <si>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</si>
  <si>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</si>
  <si>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</si>
  <si>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</si>
  <si>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</si>
  <si>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</si>
  <si>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</si>
  <si>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</si>
  <si>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</si>
  <si>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</si>
  <si>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</si>
  <si>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</si>
  <si>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</si>
  <si>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</si>
  <si>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</si>
  <si>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</si>
  <si>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</si>
  <si>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</si>
  <si>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</si>
  <si>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</si>
  <si>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</si>
  <si>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</si>
  <si>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</si>
  <si>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</si>
  <si>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</si>
  <si>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</si>
  <si>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</si>
  <si>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</si>
  <si>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</si>
  <si>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</si>
  <si>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</si>
  <si>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</si>
  <si>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</si>
  <si>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</si>
  <si>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</si>
  <si>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</si>
  <si>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</si>
  <si>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</si>
  <si>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</si>
  <si>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</si>
  <si>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</si>
  <si>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</si>
  <si>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</si>
  <si>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</si>
  <si>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</si>
  <si>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</si>
  <si>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</si>
  <si>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</si>
  <si>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</si>
  <si>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</si>
  <si>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</si>
  <si>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</si>
  <si>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</si>
  <si>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</si>
  <si>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</si>
  <si>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</si>
  <si>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</si>
  <si>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</si>
  <si>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</si>
  <si>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</si>
  <si>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</si>
  <si>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</si>
  <si>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</si>
  <si>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</si>
  <si>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</si>
  <si>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</si>
  <si>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</si>
  <si>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</si>
  <si>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</si>
  <si>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</si>
  <si>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</si>
  <si>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</si>
  <si>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</si>
  <si>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</si>
  <si>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</si>
  <si>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</si>
  <si>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</si>
  <si>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</si>
  <si>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</si>
  <si>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</si>
  <si>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</si>
  <si>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</si>
  <si>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</si>
  <si>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</si>
  <si>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</si>
  <si>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</si>
  <si>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</si>
  <si>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</si>
  <si>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</si>
  <si>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</si>
  <si>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</si>
  <si>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</si>
  <si>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</si>
  <si>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</si>
  <si>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</si>
  <si>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</si>
  <si>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</si>
  <si>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</si>
  <si>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</si>
  <si>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</si>
  <si>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</si>
  <si>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</si>
  <si>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</si>
  <si>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</si>
  <si>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</si>
  <si>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</si>
  <si>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</si>
  <si>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</si>
  <si>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</si>
  <si>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</si>
  <si>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</si>
  <si>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</si>
  <si>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</si>
  <si>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</si>
  <si>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</si>
  <si>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</si>
  <si>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</si>
  <si>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</si>
  <si>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</si>
  <si>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</si>
  <si>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</si>
  <si>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</si>
  <si>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</si>
  <si>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</si>
  <si>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</si>
  <si>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</si>
  <si>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</si>
  <si>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</si>
  <si>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</si>
  <si>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</si>
  <si>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</si>
  <si>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</si>
  <si>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</si>
  <si>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</si>
  <si>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</si>
  <si>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</si>
  <si>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</si>
  <si>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</si>
  <si>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</si>
  <si>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</si>
  <si>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</si>
  <si>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</si>
  <si>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</si>
  <si>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</si>
  <si>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</si>
  <si>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</si>
  <si>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</si>
  <si>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</si>
  <si>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</si>
  <si>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</si>
  <si>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</si>
  <si>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</si>
  <si>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</si>
  <si>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</si>
  <si>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</si>
  <si>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</si>
  <si>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</si>
  <si>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</si>
  <si>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</si>
  <si>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</si>
  <si>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</si>
  <si>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</si>
  <si>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</si>
  <si>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</si>
  <si>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</si>
  <si>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</si>
  <si>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</si>
  <si>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</si>
  <si>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</si>
  <si>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</si>
  <si>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</si>
  <si>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</si>
  <si>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</si>
  <si>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</si>
  <si>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</si>
  <si>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</si>
  <si>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</si>
  <si>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</si>
  <si>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</si>
  <si>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</si>
  <si>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</si>
  <si>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</si>
  <si>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</si>
  <si>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</si>
  <si>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</si>
  <si>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</si>
  <si>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</si>
  <si>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</si>
  <si>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</si>
  <si>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</si>
  <si>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</si>
  <si>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</si>
  <si>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</si>
  <si>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</si>
  <si>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</si>
  <si>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</si>
  <si>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</si>
  <si>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</si>
  <si>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</si>
  <si>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</si>
  <si>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</si>
  <si>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</si>
  <si>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</si>
  <si>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</si>
  <si>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</si>
  <si>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</si>
  <si>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</si>
  <si>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</si>
  <si>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</si>
  <si>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</si>
  <si>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</si>
  <si>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</si>
  <si>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</si>
  <si>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</si>
  <si>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</si>
  <si>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</si>
  <si>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</si>
  <si>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</si>
  <si>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</si>
  <si>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</si>
  <si>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</si>
  <si>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</si>
  <si>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</si>
  <si>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</si>
  <si>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</si>
  <si>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</si>
  <si>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</si>
  <si>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</si>
  <si>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</si>
  <si>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</si>
  <si>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</si>
  <si>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</si>
  <si>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</si>
  <si>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</si>
  <si>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</si>
  <si>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</si>
  <si>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</si>
  <si>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</si>
  <si>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</si>
  <si>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</si>
  <si>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</si>
  <si>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</si>
  <si>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</si>
  <si>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</si>
  <si>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</si>
  <si>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</si>
  <si>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</si>
  <si>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</si>
  <si>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</si>
  <si>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</si>
  <si>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</si>
  <si>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</si>
  <si>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</si>
  <si>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</si>
  <si>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</si>
  <si>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</si>
  <si>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</si>
  <si>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</si>
  <si>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</si>
  <si>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</si>
  <si>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</si>
  <si>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</si>
  <si>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</si>
  <si>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</si>
  <si>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</si>
  <si>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</si>
  <si>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</si>
  <si>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</si>
  <si>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</si>
  <si>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</si>
  <si>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</si>
  <si>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</si>
  <si>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</si>
  <si>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</si>
  <si>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</si>
  <si>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</si>
  <si>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</si>
  <si>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</si>
  <si>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</si>
  <si>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</si>
  <si>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</si>
  <si>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</si>
  <si>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</si>
  <si>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</si>
  <si>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</si>
  <si>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</si>
  <si>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</si>
  <si>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</si>
  <si>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</si>
  <si>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</si>
  <si>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</si>
  <si>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</si>
  <si>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</si>
  <si>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</si>
  <si>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</si>
  <si>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</si>
  <si>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</si>
  <si>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</si>
  <si>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</si>
  <si>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</si>
  <si>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</si>
  <si>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</si>
  <si>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</si>
  <si>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</si>
  <si>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</si>
  <si>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</si>
  <si>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</si>
  <si>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</si>
  <si>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</si>
  <si>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</si>
  <si>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</si>
  <si>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</si>
  <si>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</si>
  <si>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</si>
  <si>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</si>
  <si>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</si>
  <si>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</si>
  <si>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</si>
  <si>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</si>
  <si>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</si>
  <si>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</si>
  <si>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</si>
  <si>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</si>
  <si>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</si>
  <si>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</si>
  <si>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</si>
  <si>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</si>
  <si>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</si>
  <si>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</si>
  <si>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</si>
  <si>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</si>
  <si>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</si>
  <si>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</si>
  <si>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</si>
  <si>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</si>
  <si>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</si>
  <si>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</si>
  <si>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</si>
  <si>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</si>
  <si>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</si>
  <si>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</si>
  <si>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</si>
  <si>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</si>
  <si>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</si>
  <si>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</si>
  <si>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</si>
  <si>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</si>
  <si>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</si>
  <si>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</si>
  <si>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</si>
  <si>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</si>
  <si>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</si>
  <si>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</si>
  <si>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</si>
  <si>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</si>
  <si>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</si>
  <si>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</si>
  <si>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</si>
  <si>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</si>
  <si>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</si>
  <si>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</si>
  <si>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</si>
  <si>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</si>
  <si>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</si>
  <si>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</si>
  <si>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</si>
  <si>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</si>
  <si>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</si>
  <si>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</si>
  <si>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</si>
  <si>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</si>
  <si>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</si>
  <si>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</si>
  <si>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</si>
  <si>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</si>
  <si>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</si>
  <si>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</si>
  <si>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</si>
  <si>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</si>
  <si>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</si>
  <si>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</si>
  <si>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</si>
  <si>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</si>
  <si>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</si>
  <si>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</si>
  <si>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</si>
  <si>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</si>
  <si>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</si>
  <si>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</si>
  <si>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</si>
  <si>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</si>
  <si>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</si>
  <si>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</si>
  <si>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</si>
  <si>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</si>
  <si>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</si>
  <si>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</si>
  <si>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</si>
  <si>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</si>
  <si>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</si>
  <si>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</si>
  <si>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</si>
  <si>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</si>
  <si>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</si>
  <si>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</si>
  <si>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</si>
  <si>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</si>
  <si>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</si>
  <si>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</si>
  <si>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</si>
  <si>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</si>
  <si>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</si>
  <si>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</si>
  <si>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</si>
  <si>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</si>
  <si>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</si>
  <si>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</si>
  <si>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</si>
  <si>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</si>
  <si>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</si>
  <si>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</si>
  <si>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</si>
  <si>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</si>
  <si>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</si>
  <si>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</si>
  <si>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</si>
  <si>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</si>
  <si>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</si>
  <si>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</si>
  <si>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</si>
  <si>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</si>
  <si>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</si>
  <si>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</si>
  <si>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</si>
  <si>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</si>
  <si>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</si>
  <si>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</si>
  <si>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</si>
  <si>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</si>
  <si>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</si>
  <si>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</si>
  <si>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</si>
  <si>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</si>
  <si>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</si>
  <si>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</si>
  <si>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</si>
  <si>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</si>
  <si>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</si>
  <si>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</si>
  <si>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</si>
  <si>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</si>
  <si>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</si>
  <si>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</si>
  <si>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</si>
  <si>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</si>
  <si>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</si>
  <si>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</si>
  <si>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</si>
  <si>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</si>
  <si>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</si>
  <si>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</si>
  <si>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</si>
  <si>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</si>
  <si>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</si>
  <si>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</si>
  <si>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</si>
  <si>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</si>
  <si>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</si>
  <si>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</si>
  <si>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</si>
  <si>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</si>
  <si>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</si>
  <si>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</si>
  <si>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</si>
  <si>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</si>
  <si>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</si>
  <si>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</si>
  <si>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</si>
  <si>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</si>
  <si>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</si>
  <si>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</si>
  <si>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</si>
  <si>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</si>
  <si>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</si>
  <si>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</si>
  <si>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</si>
  <si>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</si>
  <si>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</si>
  <si>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</si>
  <si>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</si>
  <si>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</si>
  <si>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</si>
  <si>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</si>
  <si>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</si>
  <si>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</si>
  <si>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</si>
  <si>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</si>
  <si>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</si>
  <si>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</si>
  <si>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</si>
  <si>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</si>
  <si>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</si>
  <si>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</si>
  <si>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</si>
  <si>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</si>
  <si>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</si>
  <si>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</si>
  <si>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</si>
  <si>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</si>
  <si>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</si>
  <si>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</si>
  <si>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</si>
  <si>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</si>
  <si>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</si>
  <si>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</si>
  <si>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</si>
  <si>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</si>
  <si>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</si>
  <si>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</si>
  <si>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</si>
  <si>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</si>
  <si>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</si>
  <si>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</si>
  <si>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</si>
  <si>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</si>
  <si>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</si>
  <si>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</si>
  <si>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</si>
  <si>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</si>
  <si>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</si>
  <si>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</si>
  <si>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</si>
  <si>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</si>
  <si>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</si>
  <si>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</si>
  <si>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</si>
  <si>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</si>
  <si>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</si>
  <si>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</si>
  <si>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</si>
  <si>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</si>
  <si>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</si>
  <si>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</si>
  <si>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</si>
  <si>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</si>
  <si>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</si>
  <si>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</si>
  <si>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</si>
  <si>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</si>
  <si>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</si>
  <si>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</si>
  <si>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</si>
  <si>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</si>
  <si>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</si>
  <si>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</si>
  <si>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</si>
  <si>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</si>
  <si>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</si>
  <si>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</si>
  <si>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</si>
  <si>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</si>
  <si>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</si>
  <si>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</si>
  <si>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</si>
  <si>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</si>
  <si>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</si>
  <si>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</si>
  <si>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</si>
  <si>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</si>
  <si>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</si>
  <si>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</si>
  <si>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</si>
  <si>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</si>
  <si>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</si>
  <si>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</si>
  <si>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</si>
  <si>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</si>
  <si>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</si>
  <si>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</si>
  <si>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</si>
  <si>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</si>
  <si>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</si>
  <si>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</si>
  <si>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</si>
  <si>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</si>
  <si>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</si>
  <si>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</si>
  <si>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</si>
  <si>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</si>
  <si>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</si>
  <si>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</si>
  <si>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</si>
  <si>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</si>
  <si>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</si>
  <si>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</si>
  <si>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</si>
  <si>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</si>
  <si>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</si>
  <si>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</si>
  <si>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</si>
  <si>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</si>
  <si>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</si>
  <si>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</si>
  <si>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</si>
  <si>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</si>
  <si>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</si>
  <si>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</si>
  <si>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</si>
  <si>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</si>
  <si>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</si>
  <si>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</si>
  <si>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</si>
  <si>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</si>
  <si>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</si>
  <si>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</si>
  <si>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</si>
  <si>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</si>
  <si>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</si>
  <si>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</si>
  <si>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</si>
  <si>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</si>
  <si>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</si>
  <si>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</si>
  <si>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</si>
  <si>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</si>
  <si>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</si>
  <si>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</si>
  <si>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</si>
  <si>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</si>
  <si>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</si>
  <si>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</si>
  <si>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</si>
  <si>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</si>
  <si>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</si>
  <si>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</si>
  <si>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</si>
  <si>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</si>
  <si>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</si>
  <si>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</si>
  <si>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</si>
  <si>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</si>
  <si>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</si>
  <si>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</si>
  <si>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</si>
  <si>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</si>
  <si>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</si>
  <si>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</si>
  <si>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</si>
  <si>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</si>
  <si>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</si>
  <si>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</si>
  <si>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</si>
  <si>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</si>
  <si>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</si>
  <si>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</si>
  <si>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</si>
  <si>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</si>
  <si>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</si>
  <si>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</si>
  <si>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</si>
  <si>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</si>
  <si>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</si>
  <si>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</si>
  <si>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</si>
  <si>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</si>
  <si>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</si>
  <si>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</si>
  <si>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</si>
  <si>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</si>
  <si>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</si>
  <si>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</si>
  <si>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</si>
  <si>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</si>
  <si>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</si>
  <si>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</si>
  <si>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</si>
  <si>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</si>
  <si>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</si>
  <si>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</si>
  <si>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</si>
  <si>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</si>
  <si>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</si>
  <si>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</si>
  <si>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</si>
  <si>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</si>
  <si>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</si>
  <si>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</si>
  <si>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</si>
  <si>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</si>
  <si>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</si>
  <si>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</si>
  <si>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</si>
  <si>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</si>
  <si>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</si>
  <si>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</si>
  <si>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</si>
  <si>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</si>
  <si>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</si>
  <si>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</si>
  <si>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</si>
  <si>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</si>
  <si>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</si>
  <si>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</si>
  <si>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</si>
  <si>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</si>
  <si>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</si>
  <si>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</si>
  <si>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</si>
  <si>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</si>
  <si>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</si>
  <si>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</si>
  <si>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</si>
  <si>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</si>
  <si>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</si>
  <si>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</si>
  <si>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</si>
  <si>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</si>
  <si>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</si>
  <si>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</si>
  <si>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</si>
  <si>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</si>
  <si>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</si>
  <si>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</si>
  <si>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</si>
  <si>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</si>
  <si>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</si>
  <si>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</si>
  <si>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</si>
  <si>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</si>
  <si>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</si>
  <si>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</si>
  <si>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</si>
  <si>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</si>
  <si>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</si>
  <si>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</si>
  <si>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</si>
  <si>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</si>
  <si>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</si>
  <si>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</si>
  <si>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</si>
  <si>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</si>
  <si>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</si>
  <si>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</si>
  <si>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</si>
  <si>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</si>
  <si>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</si>
  <si>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</si>
  <si>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</si>
  <si>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</si>
  <si>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</si>
  <si>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</si>
  <si>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</si>
  <si>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</si>
  <si>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</si>
  <si>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</si>
  <si>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</si>
  <si>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</si>
  <si>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</si>
  <si>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</si>
  <si>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</si>
  <si>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</si>
  <si>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</si>
  <si>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</si>
  <si>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</si>
  <si>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</si>
  <si>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</si>
  <si>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</si>
  <si>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</si>
  <si>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</si>
  <si>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</si>
  <si>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</si>
  <si>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</si>
  <si>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</si>
  <si>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</si>
  <si>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</si>
  <si>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</si>
  <si>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</si>
  <si>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</si>
  <si>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</si>
  <si>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</si>
  <si>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</si>
  <si>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</si>
  <si>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</si>
  <si>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</si>
  <si>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</si>
  <si>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</si>
  <si>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</si>
  <si>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</si>
  <si>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</si>
  <si>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</si>
  <si>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</si>
  <si>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</si>
  <si>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</si>
  <si>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</si>
  <si>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</si>
  <si>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</si>
  <si>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</si>
  <si>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</si>
  <si>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</si>
  <si>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</si>
  <si>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</si>
  <si>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</si>
  <si>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</si>
  <si>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</si>
  <si>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</si>
  <si>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</si>
  <si>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</si>
  <si>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</si>
  <si>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</si>
  <si>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</si>
  <si>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</si>
  <si>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</si>
  <si>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</si>
  <si>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</si>
  <si>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</si>
  <si>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</si>
  <si>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</si>
  <si>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</si>
  <si>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</si>
  <si>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</si>
  <si>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</si>
  <si>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</si>
  <si>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</si>
  <si>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</si>
  <si>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</si>
  <si>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</si>
  <si>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</si>
  <si>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</si>
  <si>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</si>
  <si>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</si>
  <si>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</si>
  <si>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</si>
  <si>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</si>
  <si>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</si>
  <si>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</si>
  <si>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</si>
  <si>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</si>
  <si>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</si>
  <si>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</si>
  <si>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</si>
  <si>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</si>
  <si>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</si>
  <si>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</si>
  <si>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</si>
  <si>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</si>
  <si>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</si>
  <si>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</si>
  <si>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</si>
  <si>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</si>
  <si>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</si>
  <si>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</si>
  <si>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</si>
  <si>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</si>
  <si>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</si>
  <si>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</si>
  <si>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</si>
  <si>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</si>
  <si>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</si>
  <si>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</si>
  <si>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</si>
  <si>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</si>
  <si>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</si>
  <si>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</si>
  <si>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</si>
  <si>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</si>
  <si>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</si>
  <si>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</si>
  <si>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</si>
  <si>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</si>
  <si>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</si>
  <si>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</si>
  <si>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</si>
  <si>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</si>
  <si>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</si>
  <si>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</si>
  <si>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</si>
  <si>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</si>
  <si>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</si>
  <si>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</si>
  <si>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</si>
  <si>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</si>
  <si>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</si>
  <si>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</si>
  <si>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</si>
  <si>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</si>
  <si>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</si>
  <si>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</si>
  <si>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</si>
  <si>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</si>
  <si>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</si>
  <si>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</si>
  <si>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</si>
  <si>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</si>
  <si>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</si>
  <si>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</si>
  <si>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</si>
  <si>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</si>
  <si>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</si>
  <si>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</si>
  <si>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</si>
  <si>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</si>
  <si>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</si>
  <si>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</si>
  <si>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</si>
  <si>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</si>
  <si>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</si>
  <si>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</si>
  <si>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</si>
  <si>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</si>
  <si>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</si>
  <si>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</si>
  <si>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</si>
  <si>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</si>
  <si>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</si>
  <si>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</si>
  <si>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</si>
  <si>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</si>
  <si>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</si>
  <si>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</si>
  <si>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</si>
  <si>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</si>
  <si>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</si>
  <si>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</si>
  <si>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</si>
  <si>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</si>
  <si>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</si>
  <si>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</si>
  <si>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</si>
  <si>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</si>
  <si>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</si>
  <si>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</si>
  <si>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</si>
  <si>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</si>
  <si>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</si>
  <si>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</si>
  <si>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</si>
  <si>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</si>
  <si>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</si>
  <si>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</si>
  <si>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</si>
  <si>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</si>
  <si>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</si>
  <si>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</si>
  <si>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</si>
  <si>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</si>
  <si>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</si>
  <si>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</si>
  <si>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</si>
  <si>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</si>
  <si>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</si>
  <si>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</si>
  <si>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</si>
  <si>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</si>
  <si>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</si>
  <si>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</si>
  <si>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</si>
  <si>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</si>
  <si>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</si>
  <si>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</si>
  <si>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</si>
  <si>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</si>
  <si>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</si>
  <si>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</si>
  <si>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</si>
  <si>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</si>
  <si>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</si>
  <si>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</si>
  <si>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</si>
  <si>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</si>
  <si>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</si>
  <si>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</si>
  <si>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</si>
  <si>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</si>
  <si>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</si>
  <si>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</si>
  <si>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</si>
  <si>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</si>
  <si>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</si>
  <si>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</si>
  <si>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</si>
  <si>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</si>
  <si>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</si>
  <si>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</si>
  <si>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</si>
  <si>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</si>
  <si>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</si>
  <si>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</si>
  <si>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</si>
  <si>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</si>
  <si>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</si>
  <si>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</si>
  <si>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</si>
  <si>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</si>
  <si>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</si>
  <si>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</si>
  <si>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</si>
  <si>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</si>
  <si>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</si>
  <si>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</si>
  <si>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</si>
  <si>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</si>
  <si>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</si>
  <si>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</si>
  <si>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</si>
  <si>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</si>
  <si>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</si>
  <si>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</si>
  <si>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</si>
  <si>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</si>
  <si>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</si>
  <si>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</si>
  <si>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</si>
  <si>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</si>
  <si>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</si>
  <si>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</si>
  <si>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</si>
  <si>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</si>
  <si>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</si>
  <si>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</si>
  <si>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</si>
  <si>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</si>
  <si>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</si>
  <si>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</si>
  <si>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</si>
  <si>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</si>
  <si>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</si>
  <si>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</si>
  <si>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</si>
  <si>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</si>
  <si>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</si>
  <si>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</si>
  <si>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</si>
  <si>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</si>
  <si>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</si>
  <si>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</si>
  <si>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</si>
  <si>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</si>
  <si>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</si>
  <si>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</si>
  <si>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</si>
  <si>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</si>
  <si>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</si>
  <si>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</si>
  <si>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</si>
  <si>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</si>
  <si>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</si>
  <si>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</si>
  <si>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</si>
  <si>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</si>
  <si>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</si>
  <si>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</si>
  <si>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</si>
  <si>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</si>
  <si>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</si>
  <si>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</si>
  <si>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</si>
  <si>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</si>
  <si>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</si>
  <si>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</si>
  <si>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</si>
  <si>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</si>
  <si>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</si>
  <si>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</si>
  <si>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</si>
  <si>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</si>
  <si>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</si>
  <si>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</si>
  <si>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</si>
  <si>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</si>
  <si>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</si>
  <si>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</si>
  <si>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</si>
  <si>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</si>
  <si>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</si>
  <si>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</si>
  <si>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</si>
  <si>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</si>
  <si>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</si>
  <si>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</si>
  <si>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</si>
  <si>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</si>
  <si>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</si>
  <si>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</si>
  <si>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</si>
  <si>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</si>
  <si>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</si>
  <si>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</si>
  <si>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</si>
  <si>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</si>
  <si>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</si>
  <si>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</si>
  <si>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</si>
  <si>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</si>
  <si>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</si>
  <si>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</si>
  <si>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</si>
  <si>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</si>
  <si>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</si>
  <si>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</si>
  <si>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</si>
  <si>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</si>
  <si>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</si>
  <si>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</si>
  <si>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</si>
  <si>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</si>
  <si>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</si>
  <si>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</si>
  <si>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</si>
  <si>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</si>
  <si>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</si>
  <si>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</si>
  <si>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</si>
  <si>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</si>
  <si>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</si>
  <si>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</si>
  <si>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</si>
  <si>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</si>
  <si>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</si>
  <si>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</si>
  <si>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</si>
  <si>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</si>
  <si>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</si>
  <si>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</si>
  <si>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</si>
  <si>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</si>
  <si>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</si>
  <si>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</si>
  <si>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</si>
  <si>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</si>
  <si>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</si>
  <si>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</si>
  <si>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</si>
  <si>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</si>
  <si>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</si>
  <si>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</si>
  <si>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</si>
  <si>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</si>
  <si>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</si>
  <si>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</si>
  <si>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</si>
  <si>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</si>
  <si>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</si>
  <si>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</si>
  <si>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</si>
  <si>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</si>
  <si>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</si>
  <si>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</si>
  <si>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</si>
  <si>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</si>
  <si>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</si>
  <si>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</si>
  <si>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</si>
  <si>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</si>
  <si>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</si>
  <si>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</si>
  <si>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</si>
  <si>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</si>
  <si>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</si>
  <si>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</si>
  <si>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</si>
  <si>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</si>
  <si>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</si>
  <si>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</si>
  <si>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</si>
  <si>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</si>
  <si>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</si>
  <si>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</si>
  <si>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</si>
  <si>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</si>
  <si>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</si>
  <si>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</si>
  <si>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</si>
  <si>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</si>
  <si>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</si>
  <si>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</si>
  <si>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</si>
  <si>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</si>
  <si>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</si>
  <si>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</si>
  <si>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</si>
  <si>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</si>
  <si>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</si>
  <si>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</si>
  <si>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</si>
  <si>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</si>
  <si>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</si>
  <si>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</si>
  <si>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</si>
  <si>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</si>
  <si>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</si>
  <si>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</si>
  <si>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</si>
  <si>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</si>
  <si>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</si>
  <si>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</si>
  <si>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</si>
  <si>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</si>
  <si>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</si>
  <si>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</si>
  <si>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</si>
  <si>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</si>
  <si>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</si>
  <si>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</si>
  <si>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</si>
  <si>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</si>
  <si>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</si>
  <si>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</si>
  <si>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</si>
  <si>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</si>
  <si>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</si>
  <si>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</si>
  <si>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</si>
  <si>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</si>
  <si>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</si>
  <si>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</si>
  <si>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</si>
  <si>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</si>
  <si>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</si>
  <si>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</si>
  <si>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</si>
  <si>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</si>
  <si>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</si>
  <si>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</si>
  <si>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</si>
  <si>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</si>
  <si>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</si>
  <si>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</si>
  <si>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</si>
  <si>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</si>
  <si>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</si>
  <si>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</si>
  <si>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</si>
  <si>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</si>
  <si>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</si>
  <si>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</si>
  <si>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</si>
  <si>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</si>
  <si>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</si>
  <si>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</si>
  <si>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</si>
  <si>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</si>
  <si>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</si>
  <si>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</si>
  <si>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</si>
  <si>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</si>
  <si>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</si>
  <si>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</si>
  <si>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</si>
  <si>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</si>
  <si>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</si>
  <si>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</si>
  <si>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</si>
  <si>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</si>
  <si>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</si>
  <si>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</si>
  <si>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</si>
  <si>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</si>
  <si>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</si>
  <si>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</si>
  <si>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</si>
  <si>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</si>
  <si>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</si>
  <si>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</si>
  <si>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</si>
  <si>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</si>
  <si>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</si>
  <si>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</si>
  <si>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</si>
  <si>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</si>
  <si>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</si>
  <si>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</si>
  <si>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</si>
  <si>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</si>
  <si>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</si>
  <si>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</si>
  <si>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</si>
  <si>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</si>
  <si>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</si>
  <si>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</si>
  <si>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</si>
  <si>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</si>
  <si>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</si>
  <si>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</si>
  <si>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</si>
  <si>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</si>
  <si>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</si>
  <si>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</si>
  <si>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</si>
  <si>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</si>
  <si>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</si>
  <si>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</si>
  <si>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</si>
  <si>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</si>
  <si>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</si>
  <si>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</si>
  <si>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</si>
  <si>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</si>
  <si>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</si>
  <si>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</si>
  <si>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</si>
  <si>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</si>
  <si>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</si>
  <si>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</si>
  <si>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</si>
  <si>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</si>
  <si>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</si>
  <si>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</si>
  <si>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</si>
  <si>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</si>
  <si>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</si>
  <si>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</si>
  <si>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</si>
  <si>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</si>
  <si>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</si>
  <si>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</si>
  <si>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</si>
  <si>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</si>
  <si>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</si>
  <si>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</si>
  <si>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</si>
  <si>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</si>
  <si>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</si>
  <si>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</si>
  <si>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</si>
  <si>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</si>
  <si>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</si>
  <si>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</si>
  <si>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</si>
  <si>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</si>
  <si>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</si>
  <si>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</si>
  <si>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</si>
  <si>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</si>
  <si>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</si>
  <si>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</si>
  <si>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</si>
  <si>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</si>
  <si>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</si>
  <si>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</si>
  <si>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</si>
  <si>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</si>
  <si>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</si>
  <si>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</si>
  <si>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</si>
  <si>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</si>
  <si>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</si>
  <si>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</si>
  <si>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</si>
  <si>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</si>
  <si>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</si>
  <si>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</si>
  <si>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</si>
  <si>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</si>
  <si>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</si>
  <si>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</si>
  <si>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</si>
  <si>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</si>
  <si>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</si>
  <si>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</si>
  <si>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</si>
  <si>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</si>
  <si>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</si>
  <si>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</si>
  <si>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</si>
  <si>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</si>
  <si>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</si>
  <si>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</si>
  <si>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</si>
  <si>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</si>
  <si>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</si>
  <si>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</si>
  <si>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</si>
  <si>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</si>
  <si>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</si>
  <si>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</si>
  <si>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</si>
  <si>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</si>
  <si>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</si>
  <si>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</si>
  <si>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</si>
  <si>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</si>
  <si>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</si>
  <si>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</si>
  <si>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</si>
  <si>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</si>
  <si>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</si>
  <si>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</si>
  <si>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</si>
  <si>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</si>
  <si>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</si>
  <si>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</si>
  <si>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</si>
  <si>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</si>
  <si>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</si>
  <si>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</si>
  <si>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</si>
  <si>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</si>
  <si>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</si>
  <si>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</si>
  <si>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</si>
  <si>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</si>
  <si>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</si>
  <si>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</si>
  <si>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</si>
  <si>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</si>
  <si>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</si>
  <si>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</si>
  <si>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</si>
  <si>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</si>
  <si>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</si>
  <si>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</si>
  <si>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</si>
  <si>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</si>
  <si>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</si>
  <si>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</si>
  <si>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</si>
  <si>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</si>
  <si>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</si>
  <si>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</si>
  <si>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</si>
  <si>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</si>
  <si>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</si>
  <si>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</si>
  <si>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</si>
  <si>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</si>
  <si>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</si>
  <si>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</si>
  <si>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</si>
  <si>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</si>
  <si>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</si>
  <si>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</si>
  <si>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</si>
  <si>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</si>
  <si>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</si>
  <si>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</si>
  <si>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</si>
  <si>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</si>
  <si>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</si>
  <si>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</si>
  <si>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</si>
  <si>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</si>
  <si>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</si>
  <si>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</si>
  <si>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</si>
  <si>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</si>
  <si>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</si>
  <si>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</si>
  <si>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</si>
  <si>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</si>
  <si>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</si>
  <si>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</si>
  <si>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</si>
  <si>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</si>
  <si>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</si>
  <si>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</si>
  <si>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</si>
  <si>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</si>
  <si>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</si>
  <si>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</si>
  <si>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</si>
  <si>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</si>
  <si>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</si>
  <si>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</si>
  <si>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</si>
  <si>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</si>
  <si>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</si>
  <si>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</si>
  <si>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</si>
  <si>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</si>
  <si>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</si>
  <si>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</si>
  <si>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</si>
  <si>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</si>
  <si>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</si>
  <si>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</si>
  <si>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</si>
  <si>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</si>
  <si>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</si>
  <si>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</si>
  <si>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</si>
  <si>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</si>
  <si>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</si>
  <si>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</si>
  <si>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</si>
  <si>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</si>
  <si>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</si>
  <si>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</si>
  <si>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</si>
  <si>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</si>
  <si>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</si>
  <si>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</si>
  <si>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</si>
  <si>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</si>
  <si>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</si>
  <si>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</si>
  <si>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</si>
  <si>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</si>
  <si>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</si>
  <si>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</si>
  <si>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</si>
  <si>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</si>
  <si>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</si>
  <si>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</si>
  <si>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</si>
  <si>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</si>
  <si>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</si>
  <si>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</si>
  <si>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</si>
  <si>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</si>
  <si>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</si>
  <si>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</si>
  <si>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</si>
  <si>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</si>
  <si>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</si>
  <si>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</si>
  <si>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</si>
  <si>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</si>
  <si>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</si>
  <si>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</si>
  <si>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</si>
  <si>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</si>
  <si>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</si>
  <si>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</si>
  <si>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</si>
  <si>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</si>
  <si>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</si>
  <si>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</si>
  <si>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</si>
  <si>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</si>
  <si>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</si>
  <si>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</si>
  <si>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</si>
  <si>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</si>
  <si>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</si>
  <si>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</si>
  <si>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</si>
  <si>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</si>
  <si>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</si>
  <si>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</si>
  <si>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</si>
  <si>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</si>
  <si>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</si>
  <si>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</si>
  <si>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</si>
  <si>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</si>
  <si>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</si>
  <si>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</si>
  <si>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</si>
  <si>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</si>
  <si>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</si>
  <si>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</si>
  <si>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</si>
  <si>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</si>
  <si>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</si>
  <si>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</si>
  <si>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</si>
  <si>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</si>
  <si>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</si>
  <si>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</si>
  <si>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</si>
  <si>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</si>
  <si>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</si>
  <si>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</si>
  <si>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</si>
  <si>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</si>
  <si>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</si>
  <si>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</si>
  <si>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</si>
  <si>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</si>
  <si>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</si>
  <si>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</si>
  <si>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</si>
  <si>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</si>
  <si>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</si>
  <si>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</si>
  <si>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</si>
  <si>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</si>
  <si>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</si>
  <si>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</si>
  <si>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</si>
  <si>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</si>
  <si>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</si>
  <si>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</si>
  <si>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</si>
  <si>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</si>
  <si>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</si>
  <si>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</si>
  <si>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</si>
  <si>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</si>
  <si>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</si>
  <si>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</si>
  <si>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</si>
  <si>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</si>
  <si>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</si>
  <si>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</si>
  <si>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</si>
  <si>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</si>
  <si>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</si>
  <si>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</si>
  <si>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</si>
  <si>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</si>
  <si>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</si>
  <si>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</si>
  <si>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</si>
  <si>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</si>
  <si>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</si>
  <si>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</si>
  <si>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</si>
  <si>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</si>
  <si>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</si>
  <si>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</si>
  <si>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</si>
  <si>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</si>
  <si>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</si>
  <si>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</si>
  <si>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</si>
  <si>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</si>
  <si>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</si>
  <si>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</si>
  <si>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</si>
  <si>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</si>
  <si>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</si>
  <si>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</si>
  <si>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</si>
  <si>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</si>
  <si>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</si>
  <si>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</si>
  <si>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</si>
  <si>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</si>
  <si>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</si>
  <si>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</si>
  <si>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</si>
  <si>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</si>
  <si>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</si>
  <si>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</si>
  <si>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</si>
  <si>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</si>
  <si>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</si>
  <si>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</si>
  <si>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</si>
  <si>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</si>
  <si>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</si>
  <si>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</si>
  <si>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</si>
  <si>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</si>
  <si>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</si>
  <si>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</si>
  <si>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</si>
  <si>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</si>
  <si>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</si>
  <si>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</si>
  <si>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</si>
  <si>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</si>
  <si>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</si>
  <si>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</si>
  <si>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</si>
  <si>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</si>
  <si>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</si>
  <si>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</si>
  <si>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</si>
  <si>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</si>
  <si>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</si>
  <si>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</si>
  <si>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</si>
  <si>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</si>
  <si>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</si>
  <si>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</si>
  <si>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</si>
  <si>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</si>
  <si>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</si>
  <si>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</si>
  <si>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</si>
  <si>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</si>
  <si>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</si>
  <si>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</si>
  <si>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</si>
  <si>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</si>
  <si>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</si>
  <si>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</si>
  <si>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</si>
  <si>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</si>
  <si>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</si>
  <si>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</si>
  <si>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</si>
  <si>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</si>
  <si>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</si>
  <si>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</si>
  <si>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</si>
  <si>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</si>
  <si>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</si>
  <si>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</si>
  <si>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</si>
  <si>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</si>
  <si>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</si>
  <si>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</si>
  <si>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</si>
  <si>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</si>
  <si>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</si>
  <si>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</si>
  <si>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</si>
  <si>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</si>
  <si>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</si>
  <si>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</si>
  <si>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</si>
  <si>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</si>
  <si>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</si>
  <si>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</si>
  <si>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</si>
  <si>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</si>
  <si>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</si>
  <si>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</si>
  <si>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</si>
  <si>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</si>
  <si>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</si>
  <si>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</si>
  <si>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</si>
  <si>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</si>
  <si>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</si>
  <si>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</si>
  <si>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</si>
  <si>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</si>
  <si>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</si>
  <si>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</si>
  <si>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</si>
  <si>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</si>
  <si>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</si>
  <si>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</si>
  <si>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</si>
  <si>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</si>
  <si>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</si>
  <si>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</si>
  <si>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</si>
  <si>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</si>
  <si>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</si>
  <si>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</si>
  <si>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</si>
  <si>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</si>
  <si>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</si>
  <si>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</si>
  <si>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</si>
  <si>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</si>
  <si>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</si>
  <si>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</si>
  <si>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</si>
  <si>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</si>
  <si>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</si>
  <si>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</si>
  <si>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</si>
  <si>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</si>
  <si>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</si>
  <si>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</si>
  <si>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</si>
  <si>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</si>
  <si>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</si>
  <si>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</si>
  <si>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</si>
  <si>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</si>
  <si>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</si>
  <si>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</si>
  <si>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</si>
  <si>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</si>
  <si>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</si>
  <si>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</si>
  <si>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</si>
  <si>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</si>
  <si>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</si>
  <si>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</si>
  <si>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</si>
  <si>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</si>
  <si>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</si>
  <si>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</si>
  <si>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</si>
  <si>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</si>
  <si>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</si>
  <si>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</si>
  <si>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</si>
  <si>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</si>
  <si>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</si>
  <si>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</si>
  <si>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</si>
  <si>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</si>
  <si>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</si>
  <si>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</si>
  <si>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</si>
  <si>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</si>
  <si>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</si>
  <si>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</si>
  <si>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</si>
  <si>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</si>
  <si>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</si>
  <si>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</si>
  <si>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</si>
  <si>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</si>
  <si>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</si>
  <si>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</si>
  <si>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</si>
  <si>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</si>
  <si>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</si>
  <si>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</si>
  <si>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</si>
  <si>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</si>
  <si>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</si>
  <si>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</si>
  <si>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</si>
  <si>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</si>
  <si>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</si>
  <si>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</si>
  <si>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</si>
  <si>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</si>
  <si>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</si>
  <si>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</si>
  <si>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</si>
  <si>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</si>
  <si>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</si>
  <si>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</si>
  <si>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</si>
  <si>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</si>
  <si>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</si>
  <si>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</si>
  <si>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</si>
  <si>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</si>
  <si>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</si>
  <si>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</si>
  <si>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</si>
  <si>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</si>
  <si>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</si>
  <si>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</si>
  <si>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</si>
  <si>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</si>
  <si>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</si>
  <si>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</si>
  <si>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</si>
  <si>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</si>
  <si>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</si>
  <si>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</si>
  <si>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</si>
  <si>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</si>
  <si>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</si>
  <si>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</si>
  <si>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</si>
  <si>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</si>
  <si>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</si>
  <si>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</si>
  <si>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</si>
  <si>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</si>
  <si>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</si>
  <si>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</si>
  <si>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</si>
  <si>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</si>
  <si>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</si>
  <si>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</si>
  <si>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</si>
  <si>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</si>
  <si>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</si>
  <si>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</si>
  <si>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</si>
  <si>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</si>
  <si>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</si>
  <si>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</si>
  <si>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</si>
  <si>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</si>
  <si>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</si>
  <si>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</si>
  <si>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</si>
  <si>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</si>
  <si>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</si>
  <si>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</si>
  <si>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</si>
  <si>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</si>
  <si>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</si>
  <si>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</si>
  <si>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</si>
  <si>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</si>
  <si>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</si>
  <si>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</si>
  <si>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</si>
  <si>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</si>
  <si>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</si>
  <si>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</si>
  <si>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</si>
  <si>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</si>
  <si>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</si>
  <si>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</si>
  <si>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</si>
  <si>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</si>
  <si>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</si>
  <si>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</si>
  <si>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</si>
  <si>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</si>
  <si>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</si>
  <si>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</si>
  <si>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</si>
  <si>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</si>
  <si>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</si>
  <si>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</si>
  <si>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</si>
  <si>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</si>
  <si>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</si>
  <si>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</si>
  <si>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</si>
  <si>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</si>
  <si>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</si>
  <si>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</si>
  <si>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</si>
  <si>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</si>
  <si>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</si>
  <si>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</si>
  <si>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</si>
  <si>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</si>
  <si>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</si>
  <si>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</si>
  <si>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</si>
  <si>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</si>
  <si>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</si>
  <si>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</si>
  <si>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</si>
  <si>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</si>
  <si>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</si>
  <si>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</si>
  <si>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</si>
  <si>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</si>
  <si>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</si>
  <si>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</si>
  <si>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</si>
  <si>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</si>
  <si>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</si>
  <si>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</si>
  <si>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</si>
  <si>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</si>
  <si>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</si>
  <si>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</si>
  <si>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</si>
  <si>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</si>
  <si>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</si>
  <si>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</si>
  <si>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</si>
  <si>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</si>
  <si>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</si>
  <si>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</si>
  <si>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</si>
  <si>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</si>
  <si>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</si>
  <si>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</si>
  <si>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</si>
  <si>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</si>
  <si>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</si>
  <si>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</si>
  <si>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</si>
  <si>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</si>
  <si>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</si>
  <si>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</si>
  <si>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</si>
  <si>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</si>
  <si>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</si>
  <si>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</si>
  <si>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</si>
  <si>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</si>
  <si>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</si>
  <si>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</si>
  <si>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</si>
  <si>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</si>
  <si>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</si>
  <si>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</si>
  <si>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</si>
  <si>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</si>
  <si>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</si>
  <si>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</si>
  <si>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</si>
  <si>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</si>
  <si>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</si>
  <si>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</si>
  <si>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</si>
  <si>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</si>
  <si>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</si>
  <si>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</si>
  <si>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</si>
  <si>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</si>
  <si>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</si>
  <si>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</si>
  <si>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</si>
  <si>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</si>
  <si>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</si>
  <si>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</si>
  <si>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</si>
  <si>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</si>
  <si>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</si>
  <si>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</si>
  <si>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</si>
  <si>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</si>
  <si>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</si>
  <si>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</si>
  <si>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</si>
  <si>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</si>
  <si>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</si>
  <si>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</si>
  <si>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</si>
  <si>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</si>
  <si>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</si>
  <si>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</si>
  <si>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</si>
  <si>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</si>
  <si>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</si>
  <si>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</si>
  <si>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</si>
  <si>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</si>
  <si>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</si>
  <si>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</si>
  <si>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</si>
  <si>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</si>
  <si>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</si>
  <si>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</si>
  <si>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</si>
  <si>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</si>
  <si>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</si>
  <si>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</si>
  <si>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</si>
  <si>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</si>
  <si>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</si>
  <si>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</si>
  <si>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</si>
  <si>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</si>
  <si>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</si>
  <si>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</si>
  <si>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</si>
  <si>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</si>
  <si>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</si>
  <si>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</si>
  <si>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</si>
  <si>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</si>
  <si>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</si>
  <si>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</si>
  <si>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</si>
  <si>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</si>
  <si>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</si>
  <si>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</si>
  <si>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</si>
  <si>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</si>
  <si>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</si>
  <si>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</si>
  <si>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</si>
  <si>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</si>
  <si>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</si>
  <si>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</si>
  <si>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</si>
  <si>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</si>
  <si>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</si>
  <si>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</si>
  <si>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</si>
  <si>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</si>
  <si>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</si>
  <si>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</si>
  <si>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</si>
  <si>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</si>
  <si>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</si>
  <si>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</si>
  <si>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</si>
  <si>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</si>
  <si>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</si>
  <si>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</si>
  <si>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</si>
  <si>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</si>
  <si>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</si>
  <si>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</si>
  <si>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</si>
  <si>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</si>
  <si>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</si>
  <si>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</si>
  <si>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</si>
  <si>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</si>
  <si>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</si>
  <si>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</si>
  <si>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</si>
  <si>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</si>
  <si>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</si>
  <si>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</si>
  <si>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</si>
  <si>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</si>
  <si>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</si>
  <si>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</si>
  <si>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</si>
  <si>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</si>
  <si>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</si>
  <si>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</si>
  <si>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</si>
  <si>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</si>
  <si>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</si>
  <si>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</si>
  <si>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</si>
  <si>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</si>
  <si>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</si>
  <si>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</si>
  <si>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</si>
  <si>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</si>
  <si>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</si>
  <si>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</si>
  <si>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</si>
  <si>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</si>
  <si>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</si>
  <si>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</si>
  <si>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</si>
  <si>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</si>
  <si>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</si>
  <si>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</si>
  <si>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</si>
  <si>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</si>
  <si>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</si>
  <si>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</si>
  <si>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</si>
  <si>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</si>
  <si>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</si>
  <si>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</si>
  <si>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</si>
  <si>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</si>
  <si>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</si>
  <si>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</si>
  <si>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</si>
  <si>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</si>
  <si>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</si>
  <si>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</si>
  <si>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</si>
  <si>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</si>
  <si>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</si>
  <si>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</si>
  <si>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</si>
  <si>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</si>
  <si>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</si>
  <si>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</si>
  <si>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</si>
  <si>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</si>
  <si>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</si>
  <si>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</si>
  <si>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</si>
  <si>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</si>
  <si>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</si>
  <si>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</si>
  <si>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</si>
  <si>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</si>
  <si>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</si>
  <si>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</si>
  <si>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</si>
  <si>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</si>
  <si>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</si>
  <si>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</si>
  <si>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</si>
  <si>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</si>
  <si>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</si>
  <si>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</si>
  <si>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</si>
  <si>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</si>
  <si>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</si>
  <si>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</si>
  <si>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</si>
  <si>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</si>
  <si>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</si>
  <si>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</si>
  <si>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</si>
  <si>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</si>
  <si>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</si>
  <si>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</si>
  <si>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</si>
  <si>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</si>
  <si>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</si>
  <si>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</si>
  <si>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</si>
  <si>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</si>
  <si>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</si>
  <si>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</si>
  <si>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</si>
  <si>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</si>
  <si>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</si>
  <si>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</si>
  <si>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</si>
  <si>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</si>
  <si>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</si>
  <si>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</si>
  <si>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</si>
  <si>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</si>
  <si>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</si>
  <si>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</si>
  <si>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</si>
  <si>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</si>
  <si>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</si>
  <si>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</si>
  <si>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</si>
  <si>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</si>
  <si>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</si>
  <si>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</si>
  <si>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</si>
  <si>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</si>
  <si>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</si>
  <si>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</si>
  <si>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</si>
  <si>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</si>
  <si>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</si>
  <si>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</si>
  <si>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</si>
  <si>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</si>
  <si>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</si>
  <si>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</si>
  <si>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</si>
  <si>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</si>
  <si>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</si>
  <si>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</si>
  <si>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</si>
  <si>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</si>
  <si>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</si>
  <si>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</si>
  <si>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</si>
  <si>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</si>
  <si>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</si>
  <si>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</si>
  <si>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</si>
  <si>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</si>
  <si>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</si>
  <si>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</si>
  <si>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</si>
  <si>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</si>
  <si>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</si>
  <si>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</si>
  <si>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</si>
  <si>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</si>
  <si>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</si>
  <si>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</si>
  <si>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</si>
  <si>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</si>
  <si>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</si>
  <si>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</si>
  <si>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</si>
  <si>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</si>
  <si>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</si>
  <si>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</si>
  <si>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</si>
  <si>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</si>
  <si>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</si>
  <si>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</si>
  <si>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</si>
  <si>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</si>
  <si>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</si>
  <si>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</si>
  <si>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</si>
  <si>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</si>
  <si>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</si>
  <si>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</si>
  <si>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</si>
  <si>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</si>
  <si>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</si>
  <si>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</si>
  <si>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</si>
  <si>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</si>
  <si>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</si>
  <si>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</si>
  <si>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</si>
  <si>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</si>
  <si>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</si>
  <si>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</si>
  <si>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</si>
  <si>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</si>
  <si>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</si>
  <si>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</si>
  <si>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</si>
  <si>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</si>
  <si>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</si>
  <si>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</si>
  <si>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</si>
  <si>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</si>
  <si>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</si>
  <si>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</si>
  <si>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</si>
  <si>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</si>
  <si>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</si>
  <si>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</si>
  <si>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</si>
  <si>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</si>
  <si>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</si>
  <si>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</si>
  <si>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</si>
  <si>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</si>
  <si>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</si>
  <si>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</si>
  <si>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</si>
  <si>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</si>
  <si>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</si>
  <si>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</si>
  <si>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</si>
  <si>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</si>
  <si>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</si>
  <si>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</si>
  <si>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</si>
  <si>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</si>
  <si>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</si>
  <si>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</si>
  <si>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</si>
  <si>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</si>
  <si>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</si>
  <si>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</si>
  <si>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</si>
  <si>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</si>
  <si>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</si>
  <si>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</si>
  <si>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</si>
  <si>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</si>
  <si>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</si>
  <si>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</si>
  <si>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</si>
  <si>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</si>
  <si>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</si>
  <si>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</si>
  <si>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</si>
  <si>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</si>
  <si>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</si>
  <si>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</si>
  <si>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</si>
  <si>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</si>
  <si>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</si>
  <si>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</si>
  <si>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</si>
  <si>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</si>
  <si>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</si>
  <si>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</si>
  <si>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</si>
  <si>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</si>
  <si>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</si>
  <si>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</si>
  <si>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</si>
  <si>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</si>
  <si>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</si>
  <si>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</si>
  <si>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</si>
  <si>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</si>
  <si>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</si>
  <si>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</si>
  <si>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</si>
  <si>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</si>
  <si>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</si>
  <si>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</si>
  <si>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</si>
  <si>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</si>
  <si>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</si>
  <si>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</si>
  <si>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</si>
  <si>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</si>
  <si>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</si>
  <si>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</si>
  <si>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</si>
  <si>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</si>
  <si>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</si>
  <si>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</si>
  <si>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</si>
  <si>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</si>
  <si>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</si>
  <si>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</si>
  <si>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</si>
  <si>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</si>
  <si>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</si>
  <si>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</si>
  <si>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</si>
  <si>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</si>
  <si>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</si>
  <si>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</si>
  <si>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</si>
  <si>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</si>
  <si>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</si>
  <si>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</si>
  <si>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</si>
  <si>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</si>
  <si>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</si>
  <si>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</si>
  <si>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</si>
  <si>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</si>
  <si>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</si>
  <si>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</si>
  <si>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</si>
  <si>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</si>
  <si>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</si>
  <si>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</si>
  <si>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</si>
  <si>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</si>
  <si>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</si>
  <si>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</si>
  <si>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</si>
  <si>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</si>
  <si>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</si>
  <si>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</si>
  <si>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</si>
  <si>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</si>
  <si>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</si>
  <si>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</si>
  <si>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</si>
  <si>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</si>
  <si>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</si>
  <si>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</si>
  <si>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</si>
  <si>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</si>
  <si>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</si>
  <si>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</si>
  <si>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</si>
  <si>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</si>
  <si>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</si>
  <si>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</si>
  <si>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</si>
  <si>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</si>
  <si>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</si>
  <si>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</si>
  <si>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</si>
  <si>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</si>
  <si>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</si>
  <si>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</si>
  <si>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</si>
  <si>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</si>
  <si>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</si>
  <si>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</si>
  <si>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</si>
  <si>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</si>
  <si>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</si>
  <si>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</si>
  <si>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</si>
  <si>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</si>
  <si>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</si>
  <si>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</si>
  <si>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</si>
  <si>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</si>
  <si>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</si>
  <si>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</si>
  <si>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</si>
  <si>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</si>
  <si>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</si>
  <si>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</si>
  <si>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</si>
  <si>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</si>
  <si>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</si>
  <si>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</si>
  <si>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</si>
  <si>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</si>
  <si>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</si>
  <si>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</si>
  <si>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</si>
  <si>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</si>
  <si>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</si>
  <si>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</si>
  <si>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</si>
  <si>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</si>
  <si>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</si>
  <si>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</si>
  <si>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</si>
  <si>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</si>
  <si>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</si>
  <si>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</si>
  <si>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</si>
  <si>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</si>
  <si>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</si>
  <si>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</si>
  <si>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</si>
  <si>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</si>
  <si>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</si>
  <si>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</si>
  <si>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</si>
  <si>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</si>
  <si>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</si>
  <si>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</si>
  <si>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</si>
  <si>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</si>
  <si>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</si>
  <si>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</si>
  <si>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</si>
  <si>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</si>
  <si>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</si>
  <si>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</si>
  <si>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</si>
  <si>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</si>
  <si>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</si>
  <si>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</si>
  <si>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</si>
  <si>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</si>
  <si>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</si>
  <si>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</si>
  <si>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</si>
  <si>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</si>
  <si>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</si>
  <si>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</si>
  <si>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</si>
  <si>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</si>
  <si>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</si>
  <si>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</si>
  <si>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</si>
  <si>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</si>
  <si>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</si>
  <si>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</si>
  <si>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</si>
  <si>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</si>
  <si>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</si>
  <si>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</si>
  <si>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</si>
  <si>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</si>
  <si>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</si>
  <si>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</si>
  <si>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</si>
  <si>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</si>
  <si>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</si>
  <si>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</si>
  <si>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</si>
  <si>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</si>
  <si>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</si>
  <si>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</si>
  <si>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</si>
  <si>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</si>
  <si>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</si>
  <si>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</si>
  <si>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</si>
  <si>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</si>
  <si>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</si>
  <si>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</si>
  <si>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</si>
  <si>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</si>
  <si>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</si>
  <si>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</si>
  <si>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</si>
  <si>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</si>
  <si>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</si>
  <si>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</si>
  <si>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</si>
  <si>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</si>
  <si>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</si>
  <si>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</si>
  <si>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</si>
  <si>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</si>
  <si>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</si>
  <si>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</si>
  <si>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</si>
  <si>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</si>
  <si>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</si>
  <si>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</si>
  <si>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</si>
  <si>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</si>
  <si>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</si>
  <si>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</si>
  <si>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</si>
  <si>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</si>
  <si>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</si>
  <si>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</si>
  <si>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</si>
  <si>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</si>
  <si>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</si>
  <si>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</si>
  <si>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</si>
  <si>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</si>
  <si>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</si>
  <si>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</si>
  <si>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</si>
  <si>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</si>
  <si>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</si>
  <si>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</si>
  <si>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</si>
  <si>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</si>
  <si>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</si>
  <si>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</si>
  <si>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</si>
  <si>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</si>
  <si>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</si>
  <si>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</si>
  <si>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</si>
  <si>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</si>
  <si>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</si>
  <si>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</si>
  <si>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</si>
  <si>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</si>
  <si>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</si>
  <si>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</si>
  <si>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</si>
  <si>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</si>
  <si>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</si>
  <si>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</si>
  <si>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</si>
  <si>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</si>
  <si>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</si>
  <si>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</si>
  <si>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</si>
  <si>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</si>
  <si>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</si>
  <si>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</si>
  <si>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</si>
  <si>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</si>
  <si>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</si>
  <si>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</si>
  <si>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</si>
  <si>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</si>
  <si>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</si>
  <si>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</si>
  <si>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</si>
  <si>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</si>
  <si>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</si>
  <si>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</si>
  <si>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</si>
  <si>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</si>
  <si>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</si>
  <si>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</si>
  <si>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</si>
  <si>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</si>
  <si>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</si>
  <si>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</si>
  <si>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</si>
  <si>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</si>
  <si>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</si>
  <si>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</si>
  <si>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</si>
  <si>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</si>
  <si>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</si>
  <si>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</si>
  <si>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</si>
  <si>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</si>
  <si>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</si>
  <si>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</si>
  <si>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</si>
  <si>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</si>
  <si>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</si>
  <si>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</si>
  <si>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</si>
  <si>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</si>
  <si>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</si>
  <si>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</si>
  <si>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</si>
  <si>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</si>
  <si>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</si>
  <si>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</si>
  <si>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</si>
  <si>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</si>
  <si>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</si>
  <si>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</si>
  <si>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</si>
  <si>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</si>
  <si>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</si>
  <si>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</si>
  <si>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</si>
  <si>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</si>
  <si>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</si>
  <si>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</si>
  <si>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</si>
  <si>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</si>
  <si>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</si>
  <si>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</si>
  <si>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</si>
  <si>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</si>
  <si>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</si>
  <si>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</si>
  <si>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</si>
  <si>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</si>
  <si>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</si>
  <si>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</si>
  <si>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</si>
  <si>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</si>
  <si>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</si>
  <si>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</si>
  <si>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</si>
  <si>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</si>
  <si>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</si>
  <si>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</si>
  <si>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</si>
  <si>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</si>
  <si>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</si>
  <si>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</si>
  <si>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</si>
  <si>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</si>
  <si>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</si>
  <si>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</si>
  <si>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</si>
  <si>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</si>
  <si>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</si>
  <si>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</si>
  <si>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</si>
  <si>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</si>
  <si>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</si>
  <si>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</si>
  <si>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</si>
  <si>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</si>
  <si>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</si>
  <si>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</si>
  <si>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</si>
  <si>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</si>
  <si>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</si>
  <si>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</si>
  <si>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</si>
  <si>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</si>
  <si>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</si>
  <si>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</si>
  <si>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</si>
  <si>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</si>
  <si>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</si>
  <si>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</si>
  <si>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</si>
  <si>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</si>
  <si>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</si>
  <si>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</si>
  <si>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</si>
  <si>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</si>
  <si>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</si>
  <si>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</si>
  <si>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</si>
  <si>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</si>
  <si>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</si>
  <si>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</si>
  <si>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</si>
  <si>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</si>
  <si>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</si>
  <si>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</si>
  <si>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</si>
  <si>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</si>
  <si>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</si>
  <si>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</si>
  <si>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</si>
  <si>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</si>
  <si>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</si>
  <si>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</si>
  <si>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</si>
  <si>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</si>
  <si>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</si>
  <si>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</si>
  <si>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</si>
  <si>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</si>
  <si>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</si>
  <si>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</si>
  <si>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</si>
  <si>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</si>
  <si>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</si>
  <si>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</si>
  <si>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</si>
  <si>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</si>
  <si>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</si>
  <si>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</si>
  <si>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</si>
  <si>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</si>
  <si>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</si>
  <si>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</si>
  <si>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</si>
  <si>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</si>
  <si>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</si>
  <si>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</si>
  <si>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</si>
  <si>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</si>
  <si>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</si>
  <si>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</si>
  <si>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</si>
  <si>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</si>
  <si>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</si>
  <si>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</si>
  <si>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</si>
  <si>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</si>
  <si>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</si>
  <si>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</si>
  <si>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</si>
  <si>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</si>
  <si>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</si>
  <si>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</si>
  <si>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</si>
  <si>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</si>
  <si>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</si>
  <si>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</si>
  <si>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</si>
  <si>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</si>
  <si>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</si>
  <si>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</si>
  <si>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</si>
  <si>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</si>
  <si>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</si>
  <si>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</si>
  <si>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</si>
  <si>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</si>
  <si>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</si>
  <si>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</si>
  <si>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</si>
  <si>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</si>
  <si>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</si>
  <si>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</si>
  <si>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</si>
  <si>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</si>
  <si>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</si>
  <si>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</si>
  <si>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</si>
  <si>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</si>
  <si>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</si>
  <si>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</si>
  <si>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</si>
  <si>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</si>
  <si>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</si>
  <si>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</si>
  <si>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</si>
  <si>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</si>
  <si>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</si>
  <si>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</si>
  <si>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</si>
  <si>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</si>
  <si>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</si>
  <si>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</si>
  <si>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</si>
  <si>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</si>
  <si>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</si>
  <si>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</si>
  <si>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</si>
  <si>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</si>
  <si>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</si>
  <si>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</si>
  <si>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</si>
  <si>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</si>
  <si>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</si>
  <si>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</si>
  <si>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</si>
  <si>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</si>
  <si>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</si>
  <si>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</si>
  <si>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</si>
  <si>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</si>
  <si>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</si>
  <si>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</si>
  <si>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</si>
  <si>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</si>
  <si>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</si>
  <si>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</si>
  <si>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</si>
  <si>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</si>
  <si>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</si>
  <si>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</si>
  <si>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</si>
  <si>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</si>
  <si>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</si>
  <si>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</si>
  <si>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</si>
  <si>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</si>
  <si>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</si>
  <si>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</si>
  <si>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</si>
  <si>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</si>
  <si>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</si>
  <si>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</si>
  <si>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</si>
  <si>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</si>
  <si>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</si>
  <si>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</si>
  <si>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</si>
  <si>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</si>
  <si>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</si>
  <si>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</si>
  <si>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</si>
  <si>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</si>
  <si>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</si>
  <si>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</si>
  <si>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</si>
  <si>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</si>
  <si>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</si>
  <si>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</si>
  <si>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</si>
  <si>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</si>
  <si>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</si>
  <si>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</si>
  <si>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</si>
  <si>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</si>
  <si>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</si>
  <si>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</si>
  <si>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</si>
  <si>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</si>
  <si>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</si>
  <si>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</si>
  <si>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</si>
  <si>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</si>
  <si>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</si>
  <si>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</si>
  <si>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</si>
  <si>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</si>
  <si>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</si>
  <si>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</si>
  <si>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</si>
  <si>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</si>
  <si>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</si>
  <si>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</si>
  <si>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</si>
  <si>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</si>
  <si>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</si>
  <si>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</si>
  <si>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</si>
  <si>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</si>
  <si>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</si>
  <si>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</si>
  <si>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</si>
  <si>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</si>
  <si>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</si>
  <si>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</si>
  <si>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</si>
  <si>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</si>
  <si>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</si>
  <si>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</si>
  <si>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</si>
  <si>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</si>
  <si>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</si>
  <si>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</si>
  <si>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</si>
  <si>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</si>
  <si>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</si>
  <si>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</si>
  <si>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</si>
  <si>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</si>
  <si>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</si>
  <si>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</si>
  <si>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</si>
  <si>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</si>
  <si>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</si>
  <si>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</si>
  <si>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</si>
  <si>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</si>
  <si>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</si>
  <si>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</si>
  <si>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</si>
  <si>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</si>
  <si>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</si>
  <si>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</si>
  <si>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</si>
  <si>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</si>
  <si>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</si>
  <si>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</si>
  <si>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</si>
  <si>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</si>
  <si>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</si>
  <si>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</si>
  <si>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</si>
  <si>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</si>
  <si>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</si>
  <si>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</si>
  <si>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</si>
  <si>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</si>
  <si>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</si>
  <si>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</si>
  <si>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</si>
  <si>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</si>
  <si>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</si>
  <si>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</si>
  <si>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</si>
  <si>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</si>
  <si>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</si>
  <si>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</si>
  <si>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</si>
  <si>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</si>
  <si>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</si>
  <si>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</si>
  <si>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</si>
  <si>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</si>
  <si>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</si>
  <si>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</si>
  <si>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</si>
  <si>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</si>
  <si>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</si>
  <si>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</si>
  <si>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</si>
  <si>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</si>
  <si>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</si>
  <si>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</si>
  <si>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</si>
  <si>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</si>
  <si>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</si>
  <si>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</si>
  <si>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</si>
  <si>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</si>
  <si>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</si>
  <si>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</si>
  <si>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</si>
  <si>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</si>
  <si>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</si>
  <si>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</si>
  <si>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</si>
  <si>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</si>
  <si>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</si>
  <si>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</si>
  <si>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</si>
  <si>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</si>
  <si>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</si>
  <si>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</si>
  <si>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</si>
  <si>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</si>
  <si>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</si>
  <si>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</si>
  <si>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</si>
  <si>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</si>
  <si>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</si>
  <si>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</si>
  <si>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</si>
  <si>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</si>
  <si>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</si>
  <si>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</si>
  <si>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</si>
  <si>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</si>
  <si>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</si>
  <si>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</si>
  <si>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</si>
  <si>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</si>
  <si>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</si>
  <si>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</si>
  <si>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</si>
  <si>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</si>
  <si>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</si>
  <si>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</si>
  <si>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</si>
  <si>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</si>
  <si>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</si>
  <si>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</si>
  <si>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</si>
  <si>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</si>
  <si>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</si>
  <si>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</si>
  <si>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</si>
  <si>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</si>
  <si>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</si>
  <si>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</si>
  <si>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</si>
  <si>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</si>
  <si>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</si>
  <si>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</si>
  <si>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</si>
  <si>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</si>
  <si>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</si>
  <si>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</si>
  <si>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</si>
  <si>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</si>
  <si>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</si>
  <si>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</si>
  <si>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</si>
  <si>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</si>
  <si>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</si>
  <si>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</si>
  <si>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</si>
  <si>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</si>
  <si>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</si>
  <si>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</si>
  <si>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</si>
  <si>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</si>
  <si>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</si>
  <si>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</si>
  <si>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</si>
  <si>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</si>
  <si>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</si>
  <si>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</si>
  <si>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</si>
  <si>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</si>
  <si>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</si>
  <si>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</si>
  <si>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</si>
  <si>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</si>
  <si>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</si>
  <si>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</si>
  <si>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</si>
  <si>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</si>
  <si>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</si>
  <si>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</si>
  <si>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</si>
  <si>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</si>
  <si>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</si>
  <si>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</si>
  <si>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</si>
  <si>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</si>
  <si>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</si>
  <si>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</si>
  <si>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</si>
  <si>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</si>
  <si>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</si>
  <si>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</si>
  <si>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</si>
  <si>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</si>
  <si>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</si>
  <si>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</si>
  <si>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</si>
  <si>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</si>
  <si>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</si>
  <si>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</si>
  <si>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</si>
  <si>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</si>
  <si>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</si>
  <si>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</si>
  <si>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</si>
  <si>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</si>
  <si>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</si>
  <si>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</si>
  <si>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</si>
  <si>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</si>
  <si>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</si>
  <si>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</si>
  <si>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</si>
  <si>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</si>
  <si>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</si>
  <si>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</si>
  <si>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</si>
  <si>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</si>
  <si>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</si>
  <si>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</si>
  <si>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</si>
  <si>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</si>
  <si>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</si>
  <si>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</si>
  <si>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</si>
  <si>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</si>
  <si>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</si>
  <si>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</si>
  <si>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</si>
  <si>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</si>
  <si>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</si>
  <si>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</si>
  <si>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</si>
  <si>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</si>
  <si>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</si>
  <si>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</si>
  <si>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</si>
  <si>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</si>
  <si>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</si>
  <si>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</si>
  <si>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</si>
  <si>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</si>
  <si>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</si>
  <si>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</si>
  <si>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</si>
  <si>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</si>
  <si>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</si>
  <si>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</si>
  <si>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</si>
  <si>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</si>
  <si>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</si>
  <si>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</si>
  <si>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</si>
  <si>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</si>
  <si>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</si>
  <si>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</si>
  <si>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</si>
  <si>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</si>
  <si>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</si>
  <si>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</si>
  <si>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</si>
  <si>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</si>
  <si>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</si>
  <si>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</si>
  <si>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</si>
  <si>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</si>
  <si>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</si>
  <si>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</si>
  <si>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</si>
  <si>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</si>
  <si>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</si>
  <si>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</si>
  <si>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</si>
  <si>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</si>
  <si>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</si>
  <si>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</si>
  <si>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</si>
  <si>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</si>
  <si>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</si>
  <si>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</si>
  <si>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</si>
  <si>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</si>
  <si>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</si>
  <si>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</si>
  <si>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</si>
  <si>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</si>
  <si>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</si>
  <si>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</si>
  <si>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</si>
  <si>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</si>
  <si>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</si>
  <si>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</si>
  <si>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</si>
  <si>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</si>
  <si>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</si>
  <si>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</si>
  <si>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</si>
  <si>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</si>
  <si>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</si>
  <si>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</si>
  <si>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</si>
  <si>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</si>
  <si>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</si>
  <si>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</si>
  <si>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</si>
  <si>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</si>
  <si>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</si>
  <si>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</si>
  <si>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</si>
  <si>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</si>
  <si>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</si>
  <si>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</si>
  <si>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</si>
  <si>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</si>
  <si>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</si>
  <si>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</si>
  <si>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</si>
  <si>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</si>
  <si>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</si>
  <si>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</si>
  <si>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</si>
  <si>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</si>
  <si>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</si>
  <si>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</si>
  <si>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</si>
  <si>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</si>
  <si>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</si>
  <si>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</si>
  <si>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</si>
  <si>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</si>
  <si>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</si>
  <si>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</si>
  <si>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</si>
  <si>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</si>
  <si>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</si>
  <si>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</si>
  <si>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</si>
  <si>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</si>
  <si>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</si>
  <si>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</si>
  <si>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</si>
  <si>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</si>
  <si>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</si>
  <si>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</si>
  <si>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</si>
  <si>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</si>
  <si>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</si>
  <si>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</si>
  <si>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</si>
  <si>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</si>
  <si>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</si>
  <si>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</si>
  <si>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</si>
  <si>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</si>
  <si>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</si>
  <si>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</si>
  <si>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</si>
  <si>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</si>
  <si>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</si>
  <si>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</si>
  <si>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</si>
  <si>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</si>
  <si>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</si>
  <si>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</si>
  <si>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</si>
  <si>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</si>
  <si>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</si>
  <si>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</si>
  <si>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</si>
  <si>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</si>
  <si>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</si>
  <si>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</si>
  <si>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</si>
  <si>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</si>
  <si>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</si>
  <si>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</si>
  <si>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</si>
  <si>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</si>
  <si>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</si>
  <si>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</si>
  <si>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</si>
  <si>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</si>
  <si>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</si>
  <si>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</si>
  <si>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</si>
  <si>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</si>
  <si>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</si>
  <si>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</si>
  <si>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</si>
  <si>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</si>
  <si>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</si>
  <si>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</si>
  <si>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</si>
  <si>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</si>
  <si>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</si>
  <si>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</si>
  <si>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</si>
  <si>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</si>
  <si>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</si>
  <si>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</si>
  <si>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</si>
  <si>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</si>
  <si>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</si>
  <si>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</si>
  <si>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</si>
  <si>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</si>
  <si>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</si>
  <si>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</si>
  <si>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</si>
  <si>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</si>
  <si>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</si>
  <si>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</si>
  <si>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</si>
  <si>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</si>
  <si>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</si>
  <si>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</si>
  <si>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</si>
  <si>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</si>
  <si>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</si>
  <si>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</si>
  <si>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</si>
  <si>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</si>
  <si>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</si>
  <si>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</si>
  <si>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</si>
  <si>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</si>
  <si>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</si>
  <si>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</si>
  <si>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</si>
  <si>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</si>
  <si>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</si>
  <si>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</si>
  <si>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</si>
  <si>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</si>
  <si>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</si>
  <si>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</si>
  <si>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</si>
  <si>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</si>
  <si>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</si>
  <si>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</si>
  <si>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</si>
  <si>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</si>
  <si>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</si>
  <si>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</si>
  <si>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</si>
  <si>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</si>
  <si>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</si>
  <si>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</si>
  <si>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</si>
  <si>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</si>
  <si>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</si>
  <si>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</si>
  <si>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</si>
  <si>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</si>
  <si>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</si>
  <si>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</si>
  <si>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</si>
  <si>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</si>
  <si>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</si>
  <si>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</si>
  <si>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</si>
  <si>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</si>
  <si>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</si>
  <si>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</si>
  <si>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</si>
  <si>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</si>
  <si>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</si>
  <si>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</si>
  <si>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</si>
  <si>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</si>
  <si>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</si>
  <si>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</si>
  <si>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</si>
  <si>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</si>
  <si>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</si>
  <si>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</si>
  <si>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</si>
  <si>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</si>
  <si>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</si>
  <si>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</si>
  <si>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</si>
  <si>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</si>
  <si>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</si>
  <si>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</si>
  <si>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</si>
  <si>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</si>
  <si>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</si>
  <si>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</si>
  <si>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</si>
  <si>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</si>
  <si>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</si>
  <si>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</si>
  <si>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</si>
  <si>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</si>
  <si>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</si>
  <si>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</si>
  <si>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</si>
  <si>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</si>
  <si>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</si>
  <si>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</si>
  <si>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</si>
  <si>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</si>
  <si>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</si>
  <si>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</si>
  <si>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</si>
  <si>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</si>
  <si>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</si>
  <si>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</si>
  <si>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</si>
  <si>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</si>
  <si>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</si>
  <si>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</si>
  <si>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</si>
  <si>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</si>
  <si>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</si>
  <si>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</si>
  <si>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</si>
  <si>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</si>
  <si>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</si>
  <si>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</si>
  <si>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</si>
  <si>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</si>
  <si>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</si>
  <si>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</si>
  <si>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</si>
  <si>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</si>
  <si>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</si>
  <si>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</si>
  <si>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</si>
  <si>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</si>
  <si>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</si>
  <si>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</si>
  <si>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</si>
  <si>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</si>
  <si>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</si>
  <si>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</si>
  <si>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</si>
  <si>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</si>
  <si>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</si>
  <si>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</si>
  <si>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</si>
  <si>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</si>
  <si>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</si>
  <si>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</si>
  <si>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</si>
  <si>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</si>
  <si>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</si>
  <si>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</si>
  <si>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</si>
  <si>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</si>
  <si>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</si>
  <si>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</si>
  <si>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</si>
  <si>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</si>
  <si>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</si>
  <si>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</si>
  <si>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</si>
  <si>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</si>
  <si>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</si>
  <si>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</si>
  <si>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</si>
  <si>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</si>
  <si>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</si>
  <si>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</si>
  <si>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</si>
  <si>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</si>
  <si>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</si>
  <si>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</si>
  <si>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</si>
  <si>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</si>
  <si>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</si>
  <si>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</si>
  <si>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</si>
  <si>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</si>
  <si>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</si>
  <si>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</si>
  <si>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</si>
  <si>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</si>
  <si>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</si>
  <si>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</si>
  <si>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</si>
  <si>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</si>
  <si>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</si>
  <si>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</si>
  <si>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</si>
  <si>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</si>
  <si>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</si>
  <si>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</si>
  <si>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</si>
  <si>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</si>
  <si>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</si>
  <si>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</si>
  <si>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</si>
  <si>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</si>
  <si>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</si>
  <si>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</si>
  <si>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</si>
  <si>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</si>
  <si>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</si>
  <si>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</si>
  <si>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</si>
  <si>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</si>
  <si>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</si>
  <si>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</si>
  <si>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</si>
  <si>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</si>
  <si>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</si>
  <si>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</si>
  <si>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</si>
  <si>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</si>
  <si>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</si>
  <si>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</si>
  <si>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</si>
  <si>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</si>
  <si>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</si>
  <si>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</si>
  <si>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</si>
  <si>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</si>
  <si>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</si>
  <si>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</si>
  <si>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</si>
  <si>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</si>
  <si>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</si>
  <si>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</si>
  <si>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</si>
  <si>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</si>
  <si>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</si>
  <si>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</si>
  <si>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</si>
  <si>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</si>
  <si>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</si>
  <si>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</si>
  <si>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</si>
  <si>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</si>
  <si>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</si>
  <si>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</si>
  <si>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</si>
  <si>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</si>
  <si>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</si>
  <si>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</si>
  <si>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</si>
  <si>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</si>
  <si>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</si>
  <si>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</si>
  <si>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</si>
  <si>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</si>
  <si>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</si>
  <si>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</si>
  <si>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</si>
  <si>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</si>
  <si>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</si>
  <si>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</si>
  <si>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</si>
  <si>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</si>
  <si>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</si>
  <si>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</si>
  <si>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</si>
  <si>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</si>
  <si>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</si>
  <si>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</si>
  <si>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</si>
  <si>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</si>
  <si>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</si>
  <si>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</si>
  <si>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</si>
  <si>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</si>
  <si>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</si>
  <si>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</si>
  <si>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</si>
  <si>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</si>
  <si>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</si>
  <si>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</si>
  <si>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</si>
  <si>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</si>
  <si>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</si>
  <si>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</si>
  <si>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</si>
  <si>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</si>
  <si>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</si>
  <si>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</si>
  <si>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</si>
  <si>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</si>
  <si>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</si>
  <si>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</si>
  <si>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</si>
  <si>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</si>
  <si>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</si>
  <si>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</si>
  <si>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</si>
  <si>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</si>
  <si>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</si>
  <si>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</si>
  <si>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</si>
  <si>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</si>
  <si>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</si>
  <si>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</si>
  <si>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</si>
  <si>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</si>
  <si>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</si>
  <si>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</si>
  <si>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</si>
  <si>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</si>
  <si>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</si>
  <si>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</si>
  <si>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</si>
  <si>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</si>
  <si>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</si>
  <si>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</si>
  <si>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</si>
  <si>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</si>
  <si>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</si>
  <si>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</si>
  <si>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</si>
  <si>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</si>
  <si>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</si>
  <si>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</si>
  <si>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</si>
  <si>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</si>
  <si>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</si>
  <si>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</si>
  <si>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</si>
  <si>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</si>
  <si>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</si>
  <si>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</si>
  <si>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</si>
  <si>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</si>
  <si>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</si>
  <si>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</si>
  <si>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</si>
  <si>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</si>
  <si>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</si>
  <si>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</si>
  <si>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</si>
  <si>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</si>
  <si>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</si>
  <si>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</si>
  <si>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</si>
  <si>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</si>
  <si>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</si>
  <si>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</si>
  <si>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</si>
  <si>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</si>
  <si>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</si>
  <si>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</si>
  <si>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</si>
  <si>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</si>
  <si>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</si>
  <si>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</si>
  <si>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</si>
  <si>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</si>
  <si>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</si>
  <si>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</si>
  <si>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</si>
  <si>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</si>
  <si>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</si>
  <si>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</si>
  <si>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</si>
  <si>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</si>
  <si>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</si>
  <si>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</si>
  <si>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</si>
  <si>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</si>
  <si>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</si>
  <si>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</si>
  <si>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</si>
  <si>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</si>
  <si>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</si>
  <si>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</si>
  <si>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</si>
  <si>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</si>
  <si>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</si>
  <si>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</si>
  <si>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</si>
  <si>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</si>
  <si>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</si>
  <si>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</si>
  <si>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</si>
  <si>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</si>
  <si>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</si>
  <si>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</si>
  <si>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</si>
  <si>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</si>
  <si>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</si>
  <si>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</si>
  <si>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</si>
  <si>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</si>
  <si>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</si>
  <si>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</si>
  <si>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</si>
  <si>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</si>
  <si>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</si>
  <si>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</si>
  <si>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</si>
  <si>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</si>
  <si>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</si>
  <si>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</si>
  <si>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</si>
  <si>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</si>
  <si>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</si>
  <si>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</si>
  <si>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</si>
  <si>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</si>
  <si>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</si>
  <si>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</si>
  <si>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</si>
  <si>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</si>
  <si>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</si>
  <si>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</si>
  <si>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</si>
  <si>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</si>
  <si>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</si>
  <si>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</si>
  <si>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</si>
  <si>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</si>
  <si>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</si>
  <si>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</si>
  <si>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</si>
  <si>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</si>
  <si>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</si>
  <si>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</si>
  <si>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</si>
  <si>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</si>
  <si>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</si>
  <si>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</si>
  <si>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</si>
  <si>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</si>
  <si>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</si>
  <si>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</si>
  <si>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</si>
  <si>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</si>
  <si>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</si>
  <si>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</si>
  <si>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</si>
  <si>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</si>
  <si>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</si>
  <si>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</si>
  <si>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</si>
  <si>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</si>
  <si>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</si>
  <si>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</si>
  <si>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</si>
  <si>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</si>
  <si>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</si>
  <si>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</si>
  <si>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</si>
  <si>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</si>
  <si>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</si>
  <si>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</si>
  <si>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</si>
  <si>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</si>
  <si>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</si>
  <si>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</si>
  <si>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</si>
  <si>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</si>
  <si>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</si>
  <si>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</si>
  <si>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</si>
  <si>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</si>
  <si>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</si>
  <si>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</si>
  <si>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</si>
  <si>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</si>
  <si>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</si>
  <si>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</si>
  <si>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</si>
  <si>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</si>
  <si>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</si>
  <si>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</si>
  <si>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</si>
  <si>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</si>
  <si>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</si>
  <si>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</si>
  <si>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</si>
  <si>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</si>
  <si>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</si>
  <si>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</si>
  <si>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</si>
  <si>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</si>
  <si>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</si>
  <si>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</si>
  <si>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</si>
  <si>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</si>
  <si>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</si>
  <si>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</si>
  <si>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</si>
  <si>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</si>
  <si>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</si>
  <si>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</si>
  <si>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</si>
  <si>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</si>
  <si>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</si>
  <si>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</si>
  <si>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</si>
  <si>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</si>
  <si>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</si>
  <si>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</si>
  <si>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</si>
  <si>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</si>
  <si>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</si>
  <si>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</si>
  <si>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</si>
  <si>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</si>
  <si>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</si>
  <si>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</si>
  <si>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</si>
  <si>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</si>
  <si>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</si>
  <si>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</si>
  <si>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</si>
  <si>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</si>
  <si>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</si>
  <si>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</si>
  <si>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</si>
  <si>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</si>
  <si>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</si>
  <si>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</si>
  <si>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</si>
  <si>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</si>
  <si>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</si>
  <si>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</si>
  <si>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</si>
  <si>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</si>
  <si>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</si>
  <si>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</si>
  <si>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</si>
  <si>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</si>
  <si>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</si>
  <si>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</si>
  <si>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</si>
  <si>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</si>
  <si>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</si>
  <si>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</si>
  <si>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</si>
  <si>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</si>
  <si>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</si>
  <si>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</si>
  <si>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</si>
  <si>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</si>
  <si>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</si>
  <si>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</si>
  <si>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</si>
  <si>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</si>
  <si>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</si>
  <si>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</si>
  <si>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</si>
  <si>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</si>
  <si>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</si>
  <si>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</si>
  <si>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</si>
  <si>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</si>
  <si>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</si>
  <si>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</si>
  <si>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</si>
  <si>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</si>
  <si>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</si>
  <si>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</si>
  <si>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</si>
  <si>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</si>
  <si>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</si>
  <si>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</si>
  <si>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</si>
  <si>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</si>
  <si>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</si>
  <si>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</si>
  <si>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</si>
  <si>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</si>
  <si>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</si>
  <si>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</si>
  <si>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</si>
  <si>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</si>
  <si>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</si>
  <si>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</si>
  <si>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</si>
  <si>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</si>
  <si>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</si>
  <si>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</si>
  <si>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</si>
  <si>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</si>
  <si>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</si>
  <si>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</si>
  <si>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</si>
  <si>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</si>
  <si>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</si>
  <si>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</si>
  <si>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</si>
  <si>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</si>
  <si>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</si>
  <si>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</si>
  <si>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</si>
  <si>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</si>
  <si>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</si>
  <si>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</si>
  <si>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</si>
  <si>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</si>
  <si>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</si>
  <si>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</si>
  <si>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</si>
  <si>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</si>
  <si>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</si>
  <si>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</si>
  <si>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</si>
  <si>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</si>
  <si>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</si>
  <si>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</si>
  <si>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</si>
  <si>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</si>
  <si>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</si>
  <si>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</si>
  <si>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</si>
  <si>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</si>
  <si>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</si>
  <si>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</si>
  <si>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</si>
  <si>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</si>
  <si>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</si>
  <si>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</si>
  <si>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</si>
  <si>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</si>
  <si>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</si>
  <si>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</si>
  <si>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</si>
  <si>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</si>
  <si>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</si>
  <si>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</si>
  <si>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</si>
  <si>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</si>
  <si>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</si>
  <si>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</si>
  <si>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</si>
  <si>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</si>
  <si>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</si>
  <si>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</si>
  <si>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</si>
  <si>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</si>
  <si>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</si>
  <si>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</si>
  <si>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</si>
  <si>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</si>
  <si>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</si>
  <si>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</si>
  <si>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</si>
  <si>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</si>
  <si>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</si>
  <si>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</si>
  <si>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</si>
  <si>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</si>
  <si>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</si>
  <si>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</si>
  <si>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</si>
  <si>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</si>
  <si>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</si>
  <si>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</si>
  <si>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</si>
  <si>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</si>
  <si>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</si>
  <si>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</si>
  <si>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</si>
  <si>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</si>
  <si>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</si>
  <si>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</si>
  <si>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</si>
  <si>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</si>
  <si>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</si>
  <si>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</si>
  <si>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</si>
  <si>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</si>
  <si>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</si>
  <si>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</si>
  <si>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</si>
  <si>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</si>
  <si>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</si>
  <si>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</si>
  <si>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</si>
  <si>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</si>
  <si>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</si>
  <si>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</si>
  <si>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</si>
  <si>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</si>
  <si>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</si>
  <si>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</si>
  <si>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</si>
  <si>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</si>
  <si>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</si>
  <si>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</si>
  <si>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</si>
  <si>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</si>
  <si>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</si>
  <si>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</si>
  <si>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</si>
  <si>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</si>
  <si>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</si>
  <si>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</si>
  <si>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</si>
  <si>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</si>
  <si>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</si>
  <si>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</si>
  <si>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</si>
  <si>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</si>
  <si>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</si>
  <si>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</si>
  <si>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</si>
  <si>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</si>
  <si>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</si>
  <si>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</si>
  <si>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</si>
  <si>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</si>
  <si>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</si>
  <si>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</si>
  <si>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</si>
  <si>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</si>
  <si>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</si>
  <si>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</si>
  <si>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</si>
  <si>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</si>
  <si>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</si>
  <si>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</si>
  <si>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</si>
  <si>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</si>
  <si>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</si>
  <si>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</si>
  <si>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</si>
  <si>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</si>
  <si>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</si>
  <si>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</si>
  <si>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</si>
  <si>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</si>
  <si>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</si>
  <si>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</si>
  <si>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</si>
  <si>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</si>
  <si>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</si>
  <si>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</si>
  <si>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</si>
  <si>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</si>
  <si>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</si>
  <si>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</si>
  <si>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</si>
  <si>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</si>
  <si>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</si>
  <si>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</si>
  <si>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</si>
  <si>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</si>
  <si>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</si>
  <si>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</si>
  <si>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</si>
  <si>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</si>
  <si>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</si>
  <si>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</si>
  <si>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</si>
  <si>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</si>
  <si>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</si>
  <si>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</si>
  <si>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</si>
  <si>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</si>
  <si>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</si>
  <si>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</si>
  <si>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</si>
  <si>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</si>
  <si>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</si>
  <si>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</si>
  <si>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</si>
  <si>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</si>
  <si>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</si>
  <si>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</si>
  <si>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</si>
  <si>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</si>
  <si>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</si>
  <si>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</si>
  <si>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</si>
  <si>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</si>
  <si>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</si>
  <si>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</si>
  <si>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</si>
  <si>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</si>
  <si>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</si>
  <si>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</si>
  <si>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</si>
  <si>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</si>
  <si>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</si>
  <si>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</si>
  <si>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</si>
  <si>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</si>
  <si>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</si>
  <si>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</si>
  <si>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</si>
  <si>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</si>
  <si>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</si>
  <si>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</si>
  <si>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</si>
  <si>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</si>
  <si>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</si>
  <si>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</si>
  <si>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</si>
  <si>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</si>
  <si>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</si>
  <si>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</si>
  <si>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</si>
  <si>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</si>
  <si>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</si>
  <si>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</si>
  <si>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</si>
  <si>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</si>
  <si>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</si>
  <si>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</si>
  <si>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</si>
  <si>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</si>
  <si>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</si>
  <si>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</si>
  <si>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</si>
  <si>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</si>
  <si>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</si>
  <si>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</si>
  <si>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</si>
  <si>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</si>
  <si>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</si>
  <si>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</si>
  <si>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</si>
  <si>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</si>
  <si>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</si>
  <si>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</si>
  <si>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</si>
  <si>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</si>
  <si>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</si>
  <si>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</si>
  <si>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</si>
  <si>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</si>
  <si>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</si>
  <si>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</si>
  <si>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</si>
  <si>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</si>
  <si>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</si>
  <si>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</si>
  <si>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</si>
  <si>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</si>
  <si>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</si>
  <si>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</si>
  <si>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</si>
  <si>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</si>
  <si>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</si>
  <si>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</si>
  <si>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</si>
  <si>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</si>
  <si>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</si>
  <si>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</si>
  <si>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</si>
  <si>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</si>
  <si>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</si>
  <si>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</si>
  <si>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</si>
  <si>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</si>
  <si>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</si>
  <si>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</si>
  <si>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</si>
  <si>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</si>
  <si>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</si>
  <si>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</si>
  <si>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</si>
  <si>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</si>
  <si>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</si>
  <si>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</si>
  <si>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</si>
  <si>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</si>
  <si>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</si>
  <si>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</si>
  <si>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</si>
  <si>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</si>
  <si>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</si>
  <si>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</si>
  <si>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</si>
  <si>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</si>
  <si>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</si>
  <si>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</si>
  <si>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</si>
  <si>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</si>
  <si>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</si>
  <si>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</si>
  <si>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</si>
  <si>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</si>
  <si>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</si>
  <si>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</si>
  <si>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</si>
  <si>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</si>
  <si>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</si>
  <si>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</si>
  <si>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</si>
  <si>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</si>
  <si>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</si>
  <si>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</si>
  <si>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</si>
  <si>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</si>
  <si>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</si>
  <si>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</si>
  <si>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</si>
  <si>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</si>
  <si>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</si>
  <si>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</si>
  <si>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</si>
  <si>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</si>
  <si>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</si>
  <si>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</si>
  <si>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</si>
  <si>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</si>
  <si>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</si>
  <si>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</si>
  <si>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</si>
  <si>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</si>
  <si>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</si>
  <si>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</si>
  <si>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</si>
  <si>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</si>
  <si>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</si>
  <si>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</si>
  <si>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</si>
  <si>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</si>
  <si>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</si>
  <si>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</si>
  <si>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</si>
  <si>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</si>
  <si>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</si>
  <si>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</si>
  <si>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</si>
  <si>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</si>
  <si>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</si>
  <si>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</si>
  <si>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</si>
  <si>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</si>
  <si>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</si>
  <si>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</si>
  <si>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</si>
  <si>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</si>
  <si>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</si>
  <si>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</si>
  <si>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</si>
  <si>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</si>
  <si>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</si>
  <si>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</si>
  <si>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</si>
  <si>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</si>
  <si>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</si>
  <si>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</si>
  <si>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</si>
  <si>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</si>
  <si>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</si>
  <si>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</si>
  <si>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</si>
  <si>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</si>
  <si>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</si>
  <si>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</si>
  <si>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</si>
  <si>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</si>
  <si>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</si>
  <si>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</si>
  <si>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</si>
  <si>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</si>
  <si>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</si>
  <si>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</si>
  <si>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</si>
  <si>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</si>
  <si>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</si>
  <si>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</si>
  <si>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</si>
  <si>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</si>
  <si>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</si>
  <si>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</si>
  <si>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</si>
  <si>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</si>
  <si>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</si>
  <si>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</si>
  <si>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</si>
  <si>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</si>
  <si>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</si>
  <si>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</si>
  <si>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</si>
  <si>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</si>
  <si>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</si>
  <si>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</si>
  <si>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</si>
  <si>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</si>
  <si>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</si>
  <si>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</si>
  <si>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</si>
  <si>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</si>
  <si>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</si>
  <si>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</si>
  <si>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</si>
  <si>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</si>
  <si>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</si>
  <si>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</si>
  <si>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</si>
  <si>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</si>
  <si>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</si>
  <si>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</si>
  <si>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</si>
  <si>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</si>
  <si>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</si>
  <si>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</si>
  <si>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</si>
  <si>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</si>
  <si>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</si>
  <si>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</si>
  <si>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</si>
  <si>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</si>
  <si>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</si>
  <si>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</si>
  <si>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</si>
  <si>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</si>
  <si>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</si>
  <si>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</si>
  <si>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</si>
  <si>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</si>
  <si>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</si>
  <si>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</si>
  <si>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</si>
  <si>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</si>
  <si>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</si>
  <si>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</si>
  <si>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</si>
  <si>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</si>
  <si>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</si>
  <si>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</si>
  <si>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</si>
  <si>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</si>
  <si>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</si>
  <si>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</si>
  <si>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</si>
  <si>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</si>
  <si>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</si>
  <si>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</si>
  <si>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</si>
  <si>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</si>
  <si>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</si>
  <si>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</si>
  <si>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</si>
  <si>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</si>
  <si>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</si>
  <si>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</si>
  <si>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</si>
  <si>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</si>
  <si>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</si>
  <si>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</si>
  <si>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</si>
  <si>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</si>
  <si>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</si>
  <si>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</si>
  <si>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</si>
  <si>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</si>
  <si>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</si>
  <si>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</si>
  <si>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</si>
  <si>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</si>
  <si>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</si>
  <si>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</si>
  <si>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</si>
  <si>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</si>
  <si>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</si>
  <si>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</si>
  <si>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</si>
  <si>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</si>
  <si>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</si>
  <si>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</si>
  <si>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</si>
  <si>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</si>
  <si>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</si>
  <si>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</si>
  <si>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</si>
  <si>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</si>
  <si>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</si>
  <si>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</si>
  <si>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</si>
  <si>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</si>
  <si>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</si>
  <si>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</si>
  <si>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</si>
  <si>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</si>
  <si>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</si>
  <si>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</si>
  <si>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</si>
  <si>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</si>
  <si>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</si>
  <si>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</si>
  <si>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</si>
  <si>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</si>
  <si>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</si>
  <si>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</si>
  <si>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</si>
  <si>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</si>
  <si>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</si>
  <si>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</si>
  <si>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</si>
  <si>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</si>
  <si>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</si>
  <si>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</si>
  <si>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</si>
  <si>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</si>
  <si>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</si>
  <si>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</si>
  <si>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</si>
  <si>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</si>
  <si>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</si>
  <si>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</si>
  <si>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</si>
  <si>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</si>
  <si>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</si>
  <si>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</si>
  <si>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</si>
  <si>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</si>
  <si>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</si>
  <si>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</si>
  <si>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</si>
  <si>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</si>
  <si>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</si>
  <si>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</si>
  <si>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</si>
  <si>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</si>
  <si>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</si>
  <si>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</si>
  <si>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</si>
  <si>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</si>
  <si>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</si>
  <si>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</si>
  <si>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</si>
  <si>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</si>
  <si>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</si>
  <si>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</si>
  <si>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</si>
  <si>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</si>
  <si>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</si>
  <si>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</si>
  <si>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</si>
  <si>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</si>
  <si>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</si>
  <si>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</si>
  <si>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</si>
  <si>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</si>
  <si>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</si>
  <si>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</si>
  <si>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</si>
  <si>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</si>
  <si>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</si>
  <si>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</si>
  <si>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</si>
  <si>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</si>
  <si>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</si>
  <si>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</si>
  <si>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</si>
  <si>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</si>
  <si>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</si>
  <si>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</si>
  <si>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</si>
  <si>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</si>
  <si>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</si>
  <si>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</si>
  <si>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</si>
  <si>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</si>
  <si>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</si>
  <si>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</si>
  <si>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</si>
  <si>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</si>
  <si>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</si>
  <si>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</si>
  <si>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</si>
  <si>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</si>
  <si>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</si>
  <si>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</si>
  <si>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</si>
  <si>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</si>
  <si>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</si>
  <si>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</si>
  <si>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</si>
  <si>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</si>
  <si>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</si>
  <si>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</si>
  <si>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</si>
  <si>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</si>
  <si>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</si>
  <si>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</si>
  <si>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</si>
  <si>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</si>
  <si>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</si>
  <si>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</si>
  <si>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</si>
  <si>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</si>
  <si>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</si>
  <si>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</si>
  <si>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</si>
  <si>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</si>
  <si>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</si>
  <si>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</si>
  <si>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</si>
  <si>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</si>
  <si>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</si>
  <si>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</si>
  <si>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</si>
  <si>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</si>
  <si>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</si>
  <si>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</si>
  <si>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</si>
  <si>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</si>
  <si>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</si>
  <si>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</si>
  <si>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</si>
  <si>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</si>
  <si>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</si>
  <si>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</si>
  <si>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</si>
  <si>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</si>
  <si>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</si>
  <si>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</si>
  <si>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</si>
  <si>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</si>
  <si>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</si>
  <si>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</si>
  <si>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</si>
  <si>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</si>
  <si>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</si>
  <si>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</si>
  <si>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</si>
  <si>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</si>
  <si>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</si>
  <si>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</si>
  <si>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</si>
  <si>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</si>
  <si>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</si>
  <si>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</si>
  <si>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</si>
  <si>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</si>
  <si>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</si>
  <si>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</si>
  <si>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</si>
  <si>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</si>
  <si>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</si>
  <si>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</si>
  <si>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</si>
  <si>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</si>
  <si>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</si>
  <si>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</si>
  <si>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</si>
  <si>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</si>
  <si>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</si>
  <si>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</si>
  <si>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</si>
  <si>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</si>
  <si>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</si>
  <si>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</si>
  <si>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</si>
  <si>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</si>
  <si>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</si>
  <si>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</si>
  <si>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</si>
  <si>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</si>
  <si>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</si>
  <si>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</si>
  <si>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</si>
  <si>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</si>
  <si>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</si>
  <si>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</si>
  <si>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</si>
  <si>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</si>
  <si>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</si>
  <si>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</si>
  <si>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</si>
  <si>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</si>
  <si>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</si>
  <si>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</si>
  <si>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</si>
  <si>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</si>
  <si>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</si>
  <si>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</si>
  <si>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</si>
  <si>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</si>
  <si>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</si>
  <si>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</si>
  <si>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</si>
  <si>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</si>
  <si>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</si>
  <si>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</si>
  <si>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</si>
  <si>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</si>
  <si>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</si>
  <si>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</si>
  <si>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</si>
  <si>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</si>
  <si>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</si>
  <si>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</si>
  <si>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</si>
  <si>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</si>
  <si>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</si>
  <si>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</si>
  <si>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</si>
  <si>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</si>
  <si>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</si>
  <si>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</si>
  <si>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</si>
  <si>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</si>
  <si>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</si>
  <si>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</si>
  <si>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</si>
  <si>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</si>
  <si>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</si>
  <si>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</si>
  <si>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</si>
  <si>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</si>
  <si>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</si>
  <si>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</si>
  <si>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</si>
  <si>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</si>
  <si>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</si>
  <si>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</si>
  <si>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</si>
  <si>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</si>
  <si>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</si>
  <si>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</si>
  <si>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</si>
  <si>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</si>
  <si>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</si>
  <si>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</si>
  <si>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</si>
  <si>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</si>
  <si>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</si>
  <si>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</si>
  <si>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</si>
  <si>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</si>
  <si>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</si>
  <si>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</si>
  <si>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</si>
  <si>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</si>
  <si>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</si>
  <si>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</si>
  <si>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</si>
  <si>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</si>
  <si>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</si>
  <si>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</si>
  <si>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</si>
  <si>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</si>
  <si>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</si>
  <si>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</si>
  <si>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</si>
  <si>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</si>
  <si>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</si>
  <si>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</si>
  <si>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</si>
  <si>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</si>
  <si>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</si>
  <si>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</si>
  <si>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</si>
  <si>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</si>
  <si>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</si>
  <si>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</si>
  <si>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</si>
  <si>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</si>
  <si>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</si>
  <si>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</si>
  <si>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</si>
  <si>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</si>
  <si>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</si>
  <si>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</si>
  <si>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</si>
  <si>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</si>
  <si>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</si>
  <si>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</si>
  <si>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</si>
  <si>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</si>
  <si>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</si>
  <si>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</si>
  <si>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</si>
  <si>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</si>
  <si>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</si>
  <si>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</si>
  <si>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</si>
  <si>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</si>
  <si>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</si>
  <si>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</si>
  <si>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</si>
  <si>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</si>
  <si>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</si>
  <si>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</si>
  <si>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</si>
  <si>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</si>
  <si>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</si>
  <si>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</si>
  <si>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</si>
  <si>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</si>
  <si>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</si>
  <si>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</si>
  <si>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</si>
  <si>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</si>
  <si>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</si>
  <si>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</si>
  <si>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</si>
  <si>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</si>
  <si>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</si>
  <si>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</si>
  <si>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</si>
  <si>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</si>
  <si>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</si>
  <si>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</si>
  <si>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</si>
  <si>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</si>
  <si>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</si>
  <si>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</si>
  <si>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</si>
  <si>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</si>
  <si>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</si>
  <si>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</si>
  <si>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</si>
  <si>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</si>
  <si>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</si>
  <si>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</si>
  <si>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</si>
  <si>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</si>
  <si>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</si>
  <si>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</si>
  <si>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</si>
  <si>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</si>
  <si>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</si>
  <si>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</si>
  <si>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</si>
  <si>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</si>
  <si>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</si>
  <si>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</si>
  <si>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</si>
  <si>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</si>
  <si>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</si>
  <si>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</si>
  <si>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</si>
  <si>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</si>
  <si>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</si>
  <si>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</si>
  <si>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</si>
  <si>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</si>
  <si>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</si>
  <si>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</si>
  <si>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</si>
  <si>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</si>
  <si>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</si>
  <si>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</si>
  <si>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</si>
  <si>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</si>
  <si>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</si>
  <si>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</si>
  <si>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</si>
  <si>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</si>
  <si>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</si>
  <si>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</si>
  <si>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</si>
  <si>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</si>
  <si>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</si>
  <si>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</si>
  <si>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</si>
  <si>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</si>
  <si>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</si>
  <si>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</si>
  <si>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</si>
  <si>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</si>
  <si>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</si>
  <si>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</si>
  <si>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</si>
  <si>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</si>
  <si>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</si>
  <si>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</si>
  <si>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</si>
  <si>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</si>
  <si>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</si>
  <si>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</si>
  <si>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</si>
  <si>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</si>
  <si>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</si>
  <si>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</si>
  <si>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</si>
  <si>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</si>
  <si>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</si>
  <si>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</si>
  <si>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</si>
  <si>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</si>
  <si>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</si>
  <si>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</si>
  <si>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</si>
  <si>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</si>
  <si>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</si>
  <si>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</si>
  <si>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</si>
  <si>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</si>
  <si>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</si>
  <si>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</si>
  <si>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</si>
  <si>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</si>
  <si>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</si>
  <si>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</si>
  <si>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</si>
  <si>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</si>
  <si>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</si>
  <si>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</si>
  <si>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</si>
  <si>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</si>
  <si>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</si>
  <si>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</si>
  <si>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</si>
  <si>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</si>
  <si>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</si>
  <si>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</si>
  <si>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</si>
  <si>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</si>
  <si>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</si>
  <si>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</si>
  <si>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</si>
  <si>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</si>
  <si>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</si>
  <si>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</si>
  <si>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</si>
  <si>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</si>
  <si>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</si>
  <si>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</si>
  <si>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</si>
  <si>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</si>
  <si>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</si>
  <si>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</si>
  <si>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</si>
  <si>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</si>
  <si>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</si>
  <si>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</si>
  <si>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</si>
  <si>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</si>
  <si>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</si>
  <si>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</si>
  <si>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</si>
  <si>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</si>
  <si>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</si>
  <si>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</si>
  <si>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</si>
  <si>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</si>
  <si>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</si>
  <si>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</si>
  <si>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</si>
  <si>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</si>
  <si>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</si>
  <si>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</si>
  <si>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</si>
  <si>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</si>
  <si>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</si>
  <si>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</si>
  <si>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</si>
  <si>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</si>
  <si>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</si>
  <si>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</si>
  <si>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</si>
  <si>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</si>
  <si>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</si>
  <si>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</si>
  <si>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</si>
  <si>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</si>
  <si>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</si>
  <si>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</si>
  <si>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</si>
  <si>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</si>
  <si>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</si>
  <si>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</si>
  <si>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</si>
  <si>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</si>
  <si>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</si>
  <si>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</si>
  <si>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</si>
  <si>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</si>
  <si>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</si>
  <si>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</si>
  <si>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</si>
  <si>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</si>
  <si>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</si>
  <si>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</si>
  <si>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</si>
  <si>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</si>
  <si>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</si>
  <si>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</si>
  <si>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</si>
  <si>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</si>
  <si>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</si>
  <si>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</si>
  <si>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</si>
  <si>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</si>
  <si>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</si>
  <si>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</si>
  <si>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</si>
  <si>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</si>
  <si>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</si>
  <si>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</si>
  <si>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</si>
  <si>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</si>
  <si>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</si>
  <si>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</si>
  <si>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</si>
  <si>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</si>
  <si>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</si>
  <si>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</si>
  <si>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</si>
  <si>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</si>
  <si>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</si>
  <si>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</si>
  <si>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</si>
  <si>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</si>
  <si>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</si>
  <si>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</si>
  <si>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</si>
  <si>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</si>
  <si>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</si>
  <si>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</si>
  <si>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</si>
  <si>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</si>
  <si>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</si>
  <si>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</si>
  <si>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</si>
  <si>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</si>
  <si>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</si>
  <si>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</si>
  <si>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</si>
  <si>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</si>
  <si>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</si>
  <si>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</si>
  <si>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</si>
  <si>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</si>
  <si>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</si>
  <si>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</si>
  <si>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</si>
  <si>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</si>
  <si>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</si>
  <si>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</si>
  <si>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</si>
  <si>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</si>
  <si>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</si>
  <si>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</si>
  <si>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</si>
  <si>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</si>
  <si>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</si>
  <si>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</si>
  <si>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</si>
  <si>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</si>
  <si>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</si>
  <si>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</si>
  <si>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</si>
  <si>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</si>
  <si>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</si>
  <si>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</si>
  <si>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</si>
  <si>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</si>
  <si>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</si>
  <si>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</si>
  <si>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</si>
  <si>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</si>
  <si>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</si>
  <si>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</si>
  <si>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</si>
  <si>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</si>
  <si>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</si>
  <si>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</si>
  <si>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</si>
  <si>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</si>
  <si>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</si>
  <si>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</si>
  <si>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</si>
  <si>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</si>
  <si>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</si>
  <si>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</si>
  <si>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</si>
  <si>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</si>
  <si>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</si>
  <si>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</si>
  <si>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</si>
  <si>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</si>
  <si>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</si>
  <si>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</si>
  <si>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</si>
  <si>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</si>
  <si>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</si>
  <si>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</si>
  <si>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</si>
  <si>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</si>
  <si>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</si>
  <si>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</si>
  <si>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</si>
  <si>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</si>
  <si>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</si>
  <si>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</si>
  <si>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</si>
  <si>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</si>
  <si>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</si>
  <si>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</si>
  <si>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</si>
  <si>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</si>
  <si>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</si>
  <si>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</si>
  <si>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</si>
  <si>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</si>
  <si>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</si>
  <si>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</si>
  <si>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</si>
  <si>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</si>
  <si>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</si>
  <si>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</si>
  <si>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</si>
  <si>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</si>
  <si>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</si>
  <si>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</si>
  <si>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</si>
  <si>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</si>
  <si>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</si>
  <si>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</si>
  <si>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</si>
  <si>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</si>
  <si>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</si>
  <si>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</si>
  <si>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</si>
  <si>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</si>
  <si>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</si>
  <si>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</si>
  <si>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</si>
  <si>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</si>
  <si>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</si>
  <si>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</si>
  <si>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</si>
  <si>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</si>
  <si>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</si>
  <si>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</si>
  <si>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</si>
  <si>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</si>
  <si>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</si>
  <si>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</si>
  <si>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</si>
  <si>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</si>
  <si>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</si>
  <si>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</si>
  <si>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</si>
  <si>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</si>
  <si>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</si>
  <si>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</si>
  <si>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</si>
  <si>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</si>
  <si>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</si>
  <si>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</si>
  <si>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</si>
  <si>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</si>
  <si>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</si>
  <si>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</si>
  <si>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</si>
  <si>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</si>
  <si>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</si>
  <si>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</si>
  <si>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</si>
  <si>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</si>
  <si>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</si>
  <si>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</si>
  <si>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</si>
  <si>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</si>
  <si>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</si>
  <si>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</si>
  <si>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</si>
  <si>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</si>
  <si>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</si>
  <si>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</si>
  <si>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</si>
  <si>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</si>
  <si>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</si>
  <si>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</si>
  <si>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</si>
  <si>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</si>
  <si>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</si>
  <si>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</si>
  <si>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</si>
  <si>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</si>
  <si>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</si>
  <si>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</si>
  <si>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</si>
  <si>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</si>
  <si>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</si>
  <si>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</si>
  <si>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</si>
  <si>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</si>
  <si>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</si>
  <si>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</si>
  <si>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</si>
  <si>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</si>
  <si>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</si>
  <si>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</si>
  <si>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</si>
  <si>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</si>
  <si>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</si>
  <si>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</si>
  <si>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</si>
  <si>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</si>
  <si>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</si>
  <si>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</si>
  <si>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</si>
  <si>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</si>
  <si>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</si>
  <si>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</si>
  <si>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</si>
  <si>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</si>
  <si>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</si>
  <si>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</si>
  <si>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</si>
  <si>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</si>
  <si>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</si>
  <si>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</si>
  <si>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</si>
  <si>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</si>
  <si>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</si>
  <si>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</si>
  <si>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</si>
  <si>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</si>
  <si>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</si>
  <si>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</si>
  <si>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</si>
  <si>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</si>
  <si>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</si>
  <si>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</si>
  <si>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</si>
  <si>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</si>
  <si>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</si>
  <si>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</si>
  <si>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</si>
  <si>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</si>
  <si>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</si>
  <si>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</si>
  <si>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</si>
  <si>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</si>
  <si>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</si>
  <si>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</si>
  <si>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</si>
  <si>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</si>
  <si>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</si>
  <si>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</si>
  <si>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</si>
  <si>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</si>
  <si>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</si>
  <si>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</si>
  <si>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</si>
  <si>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</si>
  <si>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</si>
  <si>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</si>
  <si>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</si>
  <si>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</si>
  <si>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</si>
  <si>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</si>
  <si>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</si>
  <si>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</si>
  <si>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</si>
  <si>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</si>
  <si>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</si>
  <si>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</si>
  <si>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</si>
  <si>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</si>
  <si>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</si>
  <si>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</si>
  <si>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</si>
  <si>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</si>
  <si>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</si>
  <si>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</si>
  <si>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</si>
  <si>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</si>
  <si>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</si>
  <si>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</si>
  <si>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</si>
  <si>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</si>
  <si>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</si>
  <si>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</si>
  <si>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</si>
  <si>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</si>
  <si>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</si>
  <si>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</si>
  <si>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</si>
  <si>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</si>
  <si>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</si>
  <si>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</si>
  <si>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</si>
  <si>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</si>
  <si>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</si>
  <si>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</si>
  <si>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</si>
  <si>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</si>
  <si>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</si>
  <si>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</si>
  <si>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</si>
  <si>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</si>
  <si>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</si>
  <si>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</si>
  <si>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</si>
  <si>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</si>
  <si>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</si>
  <si>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</si>
  <si>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</si>
  <si>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</si>
  <si>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</si>
  <si>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</si>
  <si>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</si>
  <si>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</si>
  <si>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</si>
  <si>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</si>
  <si>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</si>
  <si>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</si>
  <si>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</si>
  <si>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</si>
  <si>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</si>
  <si>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</si>
  <si>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</si>
  <si>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</si>
  <si>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</si>
  <si>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</si>
  <si>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</si>
  <si>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</si>
  <si>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</si>
  <si>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</si>
  <si>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</si>
  <si>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</si>
  <si>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</si>
  <si>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</si>
  <si>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</si>
  <si>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</si>
  <si>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</si>
  <si>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</si>
  <si>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</si>
  <si>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</si>
  <si>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</si>
  <si>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</si>
  <si>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</si>
  <si>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</si>
  <si>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</si>
  <si>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</si>
  <si>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</si>
  <si>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</si>
  <si>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</si>
  <si>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</si>
  <si>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</si>
  <si>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</si>
  <si>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</si>
  <si>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</si>
  <si>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</si>
  <si>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</si>
  <si>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</si>
  <si>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</si>
  <si>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</si>
  <si>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</si>
  <si>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</si>
  <si>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</si>
  <si>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</si>
  <si>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</si>
  <si>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</si>
  <si>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</si>
  <si>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</si>
  <si>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</si>
  <si>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</si>
  <si>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</si>
  <si>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</si>
  <si>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</si>
  <si>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</si>
  <si>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</si>
  <si>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</si>
  <si>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</si>
  <si>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</si>
  <si>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</si>
  <si>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</si>
  <si>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</si>
  <si>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</si>
  <si>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</si>
  <si>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</si>
  <si>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</si>
  <si>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</si>
  <si>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</si>
  <si>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</si>
  <si>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</si>
  <si>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</si>
  <si>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</si>
  <si>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</si>
  <si>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</si>
  <si>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</si>
  <si>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</si>
  <si>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</si>
  <si>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</si>
  <si>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</si>
  <si>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</si>
  <si>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</si>
  <si>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</si>
  <si>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</si>
  <si>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</si>
  <si>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</si>
  <si>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</si>
  <si>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</si>
  <si>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</si>
  <si>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</si>
  <si>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</si>
  <si>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</si>
  <si>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</si>
  <si>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</si>
  <si>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</si>
  <si>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</si>
  <si>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</si>
  <si>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</si>
  <si>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</si>
  <si>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</si>
  <si>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</si>
  <si>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</si>
  <si>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</si>
  <si>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</si>
  <si>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</si>
  <si>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</si>
  <si>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</si>
  <si>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</si>
  <si>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</si>
  <si>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</si>
  <si>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</si>
  <si>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</si>
  <si>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</si>
  <si>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</si>
  <si>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</si>
  <si>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</si>
  <si>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</si>
  <si>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</si>
  <si>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</si>
  <si>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</si>
  <si>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</si>
  <si>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</si>
  <si>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</si>
  <si>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</si>
  <si>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</si>
  <si>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</si>
  <si>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</si>
  <si>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</si>
  <si>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</si>
  <si>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</si>
  <si>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</si>
  <si>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</si>
  <si>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</si>
  <si>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</si>
  <si>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</si>
  <si>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</si>
  <si>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</si>
  <si>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</si>
  <si>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</si>
  <si>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</si>
  <si>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</si>
  <si>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</si>
  <si>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</si>
  <si>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</si>
  <si>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</si>
  <si>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</si>
  <si>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</si>
  <si>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</si>
  <si>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</si>
  <si>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</si>
  <si>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</si>
  <si>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</si>
  <si>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</si>
  <si>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</si>
  <si>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</si>
  <si>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</si>
  <si>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</si>
  <si>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</si>
  <si>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</si>
  <si>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</si>
  <si>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</si>
  <si>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</si>
  <si>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</si>
  <si>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</si>
  <si>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</si>
  <si>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</si>
  <si>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</si>
  <si>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</si>
  <si>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</si>
  <si>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</si>
  <si>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</si>
  <si>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</si>
  <si>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</si>
  <si>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</si>
  <si>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</si>
  <si>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</si>
  <si>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</si>
  <si>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</si>
  <si>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</si>
  <si>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</si>
  <si>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</si>
  <si>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</si>
  <si>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</si>
  <si>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</si>
  <si>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</si>
  <si>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</si>
  <si>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</si>
  <si>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</si>
  <si>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</si>
  <si>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</si>
  <si>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</si>
  <si>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</si>
  <si>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</si>
  <si>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</si>
  <si>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</si>
  <si>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</si>
  <si>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</si>
  <si>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</si>
  <si>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</si>
  <si>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</si>
  <si>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</si>
  <si>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</si>
  <si>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</si>
  <si>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</si>
  <si>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</si>
  <si>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</si>
  <si>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</si>
  <si>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</si>
  <si>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</si>
  <si>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</si>
  <si>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</si>
  <si>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</si>
  <si>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</si>
  <si>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</si>
  <si>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</si>
  <si>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</si>
  <si>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</si>
  <si>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</si>
  <si>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</si>
  <si>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</si>
  <si>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</si>
  <si>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</si>
  <si>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</si>
  <si>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</si>
  <si>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</si>
  <si>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</si>
  <si>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</si>
  <si>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</si>
  <si>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</si>
  <si>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</si>
  <si>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</si>
  <si>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</si>
  <si>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</si>
  <si>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</si>
  <si>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</si>
  <si>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</si>
  <si>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</si>
  <si>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</si>
  <si>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</si>
  <si>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</si>
  <si>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</si>
  <si>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</si>
  <si>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</si>
  <si>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</si>
  <si>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</si>
  <si>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</si>
  <si>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</si>
  <si>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</si>
  <si>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</si>
  <si>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</si>
  <si>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</si>
  <si>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</si>
  <si>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</si>
  <si>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</si>
  <si>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</si>
  <si>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</si>
  <si>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</si>
  <si>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</si>
  <si>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</si>
  <si>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</si>
  <si>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</si>
  <si>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</si>
  <si>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</si>
  <si>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</si>
  <si>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</si>
  <si>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</si>
  <si>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</si>
  <si>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</si>
  <si>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</si>
  <si>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</si>
  <si>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</si>
  <si>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</si>
  <si>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</si>
  <si>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</si>
  <si>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</si>
  <si>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</si>
  <si>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</si>
  <si>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</si>
  <si>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</si>
  <si>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</si>
  <si>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</si>
  <si>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</si>
  <si>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</si>
  <si>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</si>
  <si>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</si>
  <si>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</si>
  <si>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</si>
  <si>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</si>
  <si>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</si>
  <si>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</si>
  <si>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</si>
  <si>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</si>
  <si>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</si>
  <si>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</si>
  <si>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</si>
  <si>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</si>
  <si>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</si>
  <si>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</si>
  <si>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</si>
  <si>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</si>
  <si>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</si>
  <si>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</si>
  <si>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</si>
  <si>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</si>
  <si>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</si>
  <si>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</si>
  <si>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</si>
  <si>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</si>
  <si>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</si>
  <si>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</si>
  <si>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</si>
  <si>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</si>
  <si>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</si>
  <si>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</si>
  <si>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</si>
  <si>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</si>
  <si>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</si>
  <si>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</si>
  <si>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</si>
  <si>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</si>
  <si>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</si>
  <si>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</si>
  <si>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</si>
  <si>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</si>
  <si>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</si>
  <si>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</si>
  <si>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</si>
  <si>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</si>
  <si>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</si>
  <si>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</si>
  <si>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</si>
  <si>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</si>
  <si>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</si>
  <si>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</si>
  <si>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</si>
  <si>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</si>
  <si>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</si>
  <si>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</si>
  <si>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</si>
  <si>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</si>
  <si>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</si>
  <si>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</si>
  <si>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</si>
  <si>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</si>
  <si>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</si>
  <si>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</si>
  <si>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</si>
  <si>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</si>
  <si>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</si>
  <si>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</si>
  <si>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</si>
  <si>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</si>
  <si>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</si>
  <si>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</si>
  <si>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</si>
  <si>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</si>
  <si>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</si>
  <si>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</si>
  <si>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</si>
  <si>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</si>
  <si>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</si>
  <si>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</si>
  <si>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</si>
  <si>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</si>
  <si>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</si>
  <si>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</si>
  <si>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</si>
  <si>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</si>
  <si>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</si>
  <si>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</si>
  <si>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</si>
  <si>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</si>
  <si>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</si>
  <si>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</si>
  <si>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</si>
  <si>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</si>
  <si>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</si>
  <si>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</si>
  <si>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</si>
  <si>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</si>
  <si>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</si>
  <si>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</si>
  <si>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</si>
  <si>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</si>
  <si>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</si>
  <si>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</si>
  <si>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</si>
  <si>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</si>
  <si>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</si>
  <si>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</si>
  <si>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</si>
  <si>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</si>
  <si>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</si>
  <si>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</si>
  <si>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</si>
  <si>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</si>
  <si>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</si>
  <si>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</si>
  <si>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</si>
  <si>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</si>
  <si>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</si>
  <si>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</si>
  <si>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</si>
  <si>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</si>
  <si>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</si>
  <si>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</si>
  <si>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</si>
  <si>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</si>
  <si>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</si>
  <si>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</si>
  <si>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</si>
  <si>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</si>
  <si>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</si>
  <si>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</si>
  <si>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</si>
  <si>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</si>
  <si>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</si>
  <si>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</si>
  <si>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</si>
  <si>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</si>
  <si>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</si>
  <si>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</si>
  <si>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</si>
  <si>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</si>
  <si>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</si>
  <si>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</si>
  <si>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</si>
  <si>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</si>
  <si>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</si>
  <si>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</si>
  <si>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</si>
  <si>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</si>
  <si>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</si>
  <si>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</si>
  <si>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</si>
  <si>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</si>
  <si>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</si>
  <si>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</si>
  <si>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</si>
  <si>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</si>
  <si>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</si>
  <si>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</si>
  <si>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</si>
  <si>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</si>
  <si>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</si>
  <si>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</si>
  <si>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</si>
  <si>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</si>
  <si>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</si>
  <si>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</si>
  <si>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</si>
  <si>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</si>
  <si>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</si>
  <si>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</si>
  <si>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</si>
  <si>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</si>
  <si>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</si>
  <si>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</si>
  <si>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</si>
  <si>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</si>
  <si>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</si>
  <si>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</si>
  <si>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</si>
  <si>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</si>
  <si>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</si>
  <si>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</si>
  <si>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</si>
  <si>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</si>
  <si>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</si>
  <si>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</si>
  <si>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</si>
  <si>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</si>
  <si>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</si>
  <si>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</si>
  <si>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</si>
  <si>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</si>
  <si>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</si>
  <si>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</si>
  <si>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</si>
  <si>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</si>
  <si>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</si>
  <si>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</si>
  <si>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</si>
  <si>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</si>
  <si>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</si>
  <si>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</si>
  <si>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</si>
  <si>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</si>
  <si>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</si>
  <si>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</si>
  <si>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</si>
  <si>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</si>
  <si>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</si>
  <si>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</si>
  <si>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</si>
  <si>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</si>
  <si>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</si>
  <si>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</si>
  <si>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</si>
  <si>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</si>
  <si>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</si>
  <si>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</si>
  <si>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</si>
  <si>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</si>
  <si>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</si>
  <si>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</si>
  <si>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</si>
  <si>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</si>
  <si>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</si>
  <si>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</si>
  <si>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</si>
  <si>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</si>
  <si>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</si>
  <si>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</si>
  <si>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</si>
  <si>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</si>
  <si>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</si>
  <si>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</si>
  <si>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</si>
  <si>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</si>
  <si>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</si>
  <si>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</si>
  <si>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</si>
  <si>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</si>
  <si>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</si>
  <si>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</si>
  <si>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</si>
  <si>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</si>
  <si>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</si>
  <si>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</si>
  <si>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</si>
  <si>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</si>
  <si>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</si>
  <si>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</si>
  <si>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</si>
  <si>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</si>
  <si>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</si>
  <si>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</si>
  <si>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</si>
  <si>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</si>
  <si>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</si>
  <si>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</si>
  <si>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</si>
  <si>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</si>
  <si>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</si>
  <si>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</si>
  <si>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</si>
  <si>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</si>
  <si>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</si>
  <si>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</si>
  <si>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</si>
  <si>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</si>
  <si>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</si>
  <si>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</si>
  <si>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</si>
  <si>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</si>
  <si>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</si>
  <si>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</si>
  <si>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</si>
  <si>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</si>
  <si>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</si>
  <si>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</si>
  <si>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</si>
  <si>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</si>
  <si>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</si>
  <si>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</si>
  <si>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</si>
  <si>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</si>
  <si>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</si>
  <si>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</si>
  <si>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</si>
  <si>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</si>
  <si>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</si>
  <si>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</si>
  <si>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</si>
  <si>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</si>
  <si>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</si>
  <si>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</si>
  <si>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</si>
  <si>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</si>
  <si>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</si>
  <si>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</si>
  <si>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</si>
  <si>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</si>
  <si>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</si>
  <si>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</si>
  <si>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</si>
  <si>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</si>
  <si>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</si>
  <si>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</si>
  <si>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</si>
  <si>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</si>
  <si>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</si>
  <si>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</si>
  <si>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</si>
  <si>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</si>
  <si>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</si>
  <si>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</si>
  <si>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</si>
  <si>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</si>
  <si>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</si>
  <si>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</si>
  <si>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</si>
  <si>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</si>
  <si>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</si>
  <si>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</si>
  <si>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</si>
  <si>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</si>
  <si>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</si>
  <si>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</si>
  <si>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</si>
  <si>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</si>
  <si>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</si>
  <si>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</si>
  <si>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</si>
  <si>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</si>
  <si>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</si>
  <si>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</si>
  <si>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</si>
  <si>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</si>
  <si>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</si>
  <si>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</si>
  <si>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</si>
  <si>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</si>
  <si>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</si>
  <si>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</si>
  <si>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</si>
  <si>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</si>
  <si>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</si>
  <si>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</si>
  <si>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</si>
  <si>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</si>
  <si>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</si>
  <si>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</si>
  <si>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</si>
  <si>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</si>
  <si>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</si>
  <si>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</si>
  <si>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</si>
  <si>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</si>
  <si>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</si>
  <si>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</si>
  <si>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</si>
  <si>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</si>
  <si>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</si>
  <si>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</si>
  <si>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</si>
  <si>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</si>
  <si>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</si>
  <si>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</si>
  <si>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</si>
  <si>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</si>
  <si>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</si>
  <si>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</si>
  <si>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</si>
  <si>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</si>
  <si>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</si>
  <si>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</si>
  <si>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</si>
  <si>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</si>
  <si>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</si>
  <si>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</si>
  <si>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</si>
  <si>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</si>
  <si>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</si>
  <si>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</si>
  <si>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</si>
  <si>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</si>
  <si>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</si>
  <si>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</si>
  <si>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</si>
  <si>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</si>
  <si>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</si>
  <si>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</si>
  <si>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</si>
  <si>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</si>
  <si>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</si>
  <si>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</si>
  <si>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</si>
  <si>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</si>
  <si>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</si>
  <si>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</si>
  <si>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</si>
  <si>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</si>
  <si>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</si>
  <si>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</si>
  <si>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</si>
  <si>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</si>
  <si>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</si>
  <si>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</si>
  <si>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</si>
  <si>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</si>
  <si>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</si>
  <si>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</si>
  <si>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</si>
  <si>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</si>
  <si>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</si>
  <si>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</si>
  <si>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</si>
  <si>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</si>
  <si>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</si>
  <si>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</si>
  <si>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</si>
  <si>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</si>
  <si>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</si>
  <si>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</si>
  <si>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</si>
  <si>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</si>
  <si>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</si>
  <si>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</si>
  <si>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</si>
  <si>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</si>
  <si>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</si>
  <si>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</si>
  <si>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</si>
  <si>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</si>
  <si>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</si>
  <si>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</si>
  <si>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</si>
  <si>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</si>
  <si>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</si>
  <si>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</si>
  <si>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</si>
  <si>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</si>
  <si>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</si>
  <si>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</si>
  <si>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</si>
  <si>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</si>
  <si>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</si>
  <si>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</si>
  <si>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</si>
  <si>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</si>
  <si>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</si>
  <si>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</si>
  <si>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</si>
  <si>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</si>
  <si>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</si>
  <si>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</si>
  <si>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</si>
  <si>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</si>
  <si>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</si>
  <si>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</si>
  <si>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</si>
  <si>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</si>
  <si>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</si>
  <si>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</si>
  <si>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</si>
  <si>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</si>
  <si>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</si>
  <si>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</si>
  <si>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</si>
  <si>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</si>
  <si>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</si>
  <si>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</si>
  <si>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</si>
  <si>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</si>
  <si>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</si>
  <si>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</si>
  <si>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</si>
  <si>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</si>
  <si>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</si>
  <si>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</si>
  <si>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</si>
  <si>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</si>
  <si>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</si>
  <si>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</si>
  <si>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</si>
  <si>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</si>
  <si>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</si>
  <si>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</si>
  <si>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</si>
  <si>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</si>
  <si>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</si>
  <si>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</si>
  <si>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</si>
  <si>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</si>
  <si>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</si>
  <si>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</si>
  <si>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</si>
  <si>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</si>
  <si>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</si>
  <si>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</si>
  <si>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</si>
  <si>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</si>
  <si>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</si>
  <si>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</si>
  <si>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</si>
  <si>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</si>
  <si>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</si>
  <si>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</si>
  <si>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</si>
  <si>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</si>
  <si>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</si>
  <si>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</si>
  <si>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</si>
  <si>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</si>
  <si>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</si>
  <si>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</si>
  <si>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</si>
  <si>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</si>
  <si>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</si>
  <si>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</si>
  <si>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</si>
  <si>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</si>
  <si>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</si>
  <si>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</si>
  <si>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</si>
  <si>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</si>
  <si>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</si>
  <si>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</si>
  <si>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</si>
  <si>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</si>
  <si>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</si>
  <si>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</si>
  <si>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</si>
  <si>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</si>
  <si>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</si>
  <si>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</si>
  <si>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</si>
  <si>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</si>
  <si>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</si>
  <si>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</si>
  <si>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</si>
  <si>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</si>
  <si>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</si>
  <si>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</si>
  <si>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</si>
  <si>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</si>
  <si>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</si>
  <si>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</si>
  <si>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</si>
  <si>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</si>
  <si>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</si>
  <si>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</si>
  <si>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</si>
  <si>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</si>
  <si>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</si>
  <si>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</si>
  <si>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</si>
  <si>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</si>
  <si>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</si>
  <si>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</si>
  <si>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</si>
  <si>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</si>
  <si>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</si>
  <si>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</si>
  <si>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</si>
  <si>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</si>
  <si>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</si>
  <si>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</si>
  <si>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</si>
  <si>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</si>
  <si>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</si>
  <si>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</si>
  <si>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</si>
  <si>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</si>
  <si>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</si>
  <si>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</si>
  <si>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</si>
  <si>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</si>
  <si>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</si>
  <si>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</si>
  <si>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</si>
  <si>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</si>
  <si>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</si>
  <si>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</si>
  <si>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</si>
  <si>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</si>
  <si>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</si>
  <si>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</si>
  <si>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</si>
  <si>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</si>
  <si>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</si>
  <si>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</si>
  <si>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</si>
  <si>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</si>
  <si>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</si>
  <si>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</si>
  <si>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</si>
  <si>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</si>
  <si>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</si>
  <si>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</si>
  <si>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</si>
  <si>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</si>
  <si>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</si>
  <si>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</si>
  <si>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</si>
  <si>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</si>
  <si>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</si>
  <si>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</si>
  <si>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</si>
  <si>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</si>
  <si>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</si>
  <si>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</si>
  <si>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</si>
  <si>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</si>
  <si>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</si>
  <si>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</si>
  <si>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</si>
  <si>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</si>
  <si>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</si>
  <si>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</si>
  <si>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</si>
  <si>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</si>
  <si>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</si>
  <si>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</si>
  <si>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</si>
  <si>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</si>
  <si>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</si>
  <si>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</si>
  <si>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</si>
  <si>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</si>
  <si>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</si>
  <si>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</si>
  <si>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</si>
  <si>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</si>
  <si>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</si>
  <si>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</si>
  <si>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</si>
  <si>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</si>
  <si>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</si>
  <si>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</si>
  <si>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</si>
  <si>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</si>
  <si>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</si>
  <si>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</si>
  <si>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</si>
  <si>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</si>
  <si>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</si>
  <si>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</si>
  <si>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</si>
  <si>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</si>
  <si>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</si>
  <si>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</si>
  <si>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</si>
  <si>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</si>
  <si>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</si>
  <si>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</si>
  <si>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</si>
  <si>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</si>
  <si>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</si>
  <si>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</si>
  <si>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</si>
  <si>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</si>
  <si>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</si>
  <si>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</si>
  <si>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</si>
  <si>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</si>
  <si>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</si>
  <si>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</si>
  <si>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</si>
  <si>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</si>
  <si>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</si>
  <si>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</si>
  <si>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</si>
  <si>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</si>
  <si>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</si>
  <si>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</si>
  <si>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</si>
  <si>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</si>
  <si>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</si>
  <si>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</si>
  <si>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</si>
  <si>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</si>
  <si>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</si>
  <si>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</si>
  <si>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</si>
  <si>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</si>
  <si>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</si>
  <si>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</si>
  <si>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</si>
  <si>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</si>
  <si>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</si>
  <si>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</si>
  <si>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</si>
  <si>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</si>
  <si>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</si>
  <si>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</si>
  <si>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</si>
  <si>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</si>
  <si>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</si>
  <si>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</si>
  <si>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</si>
  <si>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</si>
  <si>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</si>
  <si>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</si>
  <si>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</si>
  <si>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</si>
  <si>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</si>
  <si>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</si>
  <si>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</si>
  <si>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</si>
  <si>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</si>
  <si>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</si>
  <si>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</si>
  <si>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</si>
  <si>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</si>
  <si>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</si>
  <si>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</si>
  <si>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</si>
  <si>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</si>
  <si>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</si>
  <si>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</si>
  <si>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</si>
  <si>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</si>
  <si>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</si>
  <si>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</si>
  <si>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</si>
  <si>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</si>
  <si>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</si>
  <si>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</si>
  <si>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</si>
  <si>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</si>
  <si>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</si>
  <si>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</si>
  <si>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</si>
  <si>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</si>
  <si>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</si>
  <si>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</si>
  <si>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</si>
  <si>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</si>
  <si>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</si>
  <si>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</si>
  <si>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</si>
  <si>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</si>
  <si>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</si>
  <si>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</si>
  <si>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</si>
  <si>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</si>
  <si>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</si>
  <si>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</si>
  <si>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</si>
  <si>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</si>
  <si>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</si>
  <si>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</si>
  <si>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</si>
  <si>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</si>
  <si>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</si>
  <si>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</si>
  <si>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</si>
  <si>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</si>
  <si>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</si>
  <si>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</si>
  <si>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</si>
  <si>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</si>
  <si>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</si>
  <si>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</si>
  <si>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</si>
  <si>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</si>
  <si>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</si>
  <si>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</si>
  <si>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</si>
  <si>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</si>
  <si>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</si>
  <si>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</si>
  <si>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</si>
  <si>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</si>
  <si>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</si>
  <si>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</si>
  <si>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</si>
  <si>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</si>
  <si>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</si>
  <si>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</si>
  <si>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</si>
  <si>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</si>
  <si>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</si>
  <si>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</si>
  <si>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</si>
  <si>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</si>
  <si>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</si>
  <si>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</si>
  <si>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</si>
  <si>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</si>
  <si>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</si>
  <si>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</si>
  <si>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</si>
  <si>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</si>
  <si>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</si>
  <si>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</si>
  <si>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</si>
  <si>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</si>
  <si>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</si>
  <si>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</si>
  <si>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</si>
  <si>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</si>
  <si>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</si>
  <si>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</si>
  <si>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</si>
  <si>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</si>
  <si>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</si>
  <si>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</si>
  <si>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</si>
  <si>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</si>
  <si>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</si>
  <si>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</si>
  <si>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</si>
  <si>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</si>
  <si>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</si>
  <si>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</si>
  <si>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</si>
  <si>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</si>
  <si>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</si>
  <si>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</si>
  <si>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</si>
  <si>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</si>
  <si>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</si>
  <si>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</si>
  <si>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</si>
  <si>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</si>
  <si>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</si>
  <si>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</si>
  <si>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</si>
  <si>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</si>
  <si>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</si>
  <si>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</si>
  <si>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</si>
  <si>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</si>
  <si>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</si>
  <si>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</si>
  <si>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</si>
  <si>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</si>
  <si>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</si>
  <si>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</si>
  <si>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</si>
  <si>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</si>
  <si>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</si>
  <si>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</si>
  <si>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</si>
  <si>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</si>
  <si>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</si>
  <si>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</si>
  <si>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</si>
  <si>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</si>
  <si>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</si>
  <si>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</si>
  <si>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</si>
  <si>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</si>
  <si>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</si>
  <si>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</si>
  <si>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</si>
  <si>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</si>
  <si>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</si>
  <si>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</si>
  <si>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</si>
  <si>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</si>
  <si>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</si>
  <si>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</si>
  <si>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</si>
  <si>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</si>
  <si>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</si>
  <si>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</si>
  <si>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</si>
  <si>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</si>
  <si>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</si>
  <si>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</si>
  <si>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</si>
  <si>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</si>
  <si>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</si>
  <si>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</si>
  <si>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</si>
  <si>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</si>
  <si>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</si>
  <si>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</si>
  <si>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</si>
  <si>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</si>
  <si>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</si>
  <si>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</si>
  <si>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</si>
  <si>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</si>
  <si>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</si>
  <si>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</si>
  <si>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</si>
  <si>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</si>
  <si>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</si>
  <si>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</si>
  <si>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</si>
  <si>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</si>
  <si>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</si>
  <si>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</si>
  <si>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</si>
  <si>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</si>
  <si>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</si>
  <si>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</si>
  <si>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</si>
  <si>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</si>
  <si>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</si>
  <si>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</si>
  <si>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</si>
  <si>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</si>
  <si>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</si>
  <si>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</si>
  <si>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</si>
  <si>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</si>
  <si>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</si>
  <si>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</si>
  <si>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</si>
  <si>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</si>
  <si>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</si>
  <si>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</si>
  <si>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</si>
  <si>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</si>
  <si>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</si>
  <si>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</si>
  <si>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</si>
  <si>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</si>
  <si>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</si>
  <si>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</si>
  <si>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</si>
  <si>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</si>
  <si>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</si>
  <si>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</si>
  <si>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</si>
  <si>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</si>
  <si>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</si>
  <si>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</si>
  <si>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</si>
  <si>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</si>
  <si>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</si>
  <si>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</si>
  <si>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</si>
  <si>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</si>
  <si>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</si>
  <si>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</si>
  <si>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</si>
  <si>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</si>
  <si>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</si>
  <si>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</si>
  <si>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</si>
  <si>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</si>
  <si>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</si>
  <si>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</si>
  <si>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</si>
  <si>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</si>
  <si>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</si>
  <si>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</si>
  <si>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</si>
  <si>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</si>
  <si>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</si>
  <si>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</si>
  <si>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</si>
  <si>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</si>
  <si>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</si>
  <si>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</si>
  <si>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</si>
  <si>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</si>
  <si>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</si>
  <si>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</si>
  <si>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</si>
  <si>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</si>
  <si>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</si>
  <si>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</si>
  <si>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</si>
  <si>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</si>
  <si>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</si>
  <si>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</si>
  <si>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</si>
  <si>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</si>
  <si>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</si>
  <si>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</si>
  <si>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</si>
  <si>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</si>
  <si>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</si>
  <si>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</si>
  <si>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</si>
  <si>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</si>
  <si>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</si>
  <si>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</si>
  <si>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</si>
  <si>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</si>
  <si>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</si>
  <si>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</si>
  <si>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</si>
  <si>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</si>
  <si>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</si>
  <si>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</si>
  <si>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</si>
  <si>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</si>
  <si>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</si>
  <si>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</si>
  <si>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</si>
  <si>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</si>
  <si>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</si>
  <si>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</si>
  <si>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</si>
  <si>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</si>
  <si>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</si>
  <si>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</si>
  <si>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</si>
  <si>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</si>
  <si>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</si>
  <si>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</si>
  <si>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</si>
  <si>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</si>
  <si>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</si>
  <si>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</si>
  <si>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</si>
  <si>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</si>
  <si>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</si>
  <si>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</si>
  <si>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</si>
  <si>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</si>
  <si>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</si>
  <si>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</si>
  <si>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</si>
  <si>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</si>
  <si>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</si>
  <si>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</si>
  <si>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</si>
  <si>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</si>
  <si>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</si>
  <si>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</si>
  <si>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</si>
  <si>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</si>
  <si>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</si>
  <si>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</si>
  <si>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</si>
  <si>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</si>
  <si>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</si>
  <si>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</si>
  <si>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</si>
  <si>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</si>
  <si>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</si>
  <si>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</si>
  <si>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</si>
  <si>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</si>
  <si>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</si>
  <si>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</si>
  <si>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</si>
  <si>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</si>
  <si>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</si>
  <si>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</si>
  <si>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</si>
  <si>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</si>
  <si>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</si>
  <si>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</si>
  <si>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</si>
  <si>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</si>
  <si>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</si>
  <si>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</si>
  <si>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</si>
  <si>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</si>
  <si>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</si>
  <si>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</si>
  <si>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</si>
  <si>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</si>
  <si>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</si>
  <si>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</si>
  <si>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</si>
  <si>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</si>
  <si>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</si>
  <si>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</si>
  <si>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</si>
  <si>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</si>
  <si>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</si>
  <si>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</si>
  <si>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</si>
  <si>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</si>
  <si>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</si>
  <si>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</si>
  <si>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</si>
  <si>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</si>
  <si>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</si>
  <si>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</si>
  <si>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</si>
  <si>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</si>
  <si>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</si>
  <si>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</si>
  <si>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</si>
  <si>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</si>
  <si>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</si>
  <si>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</si>
  <si>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</si>
  <si>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</si>
  <si>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</si>
  <si>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</si>
  <si>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</si>
  <si>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</si>
  <si>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</si>
  <si>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</si>
  <si>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</si>
  <si>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</si>
  <si>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</si>
  <si>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</si>
  <si>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</si>
  <si>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</si>
  <si>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</si>
  <si>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</si>
  <si>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</si>
  <si>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</si>
  <si>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</si>
  <si>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</si>
  <si>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</si>
  <si>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</si>
  <si>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</si>
  <si>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</si>
  <si>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</si>
  <si>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</si>
  <si>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</si>
  <si>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</si>
  <si>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</si>
  <si>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</si>
  <si>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</si>
  <si>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</si>
  <si>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</si>
  <si>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</si>
  <si>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</si>
  <si>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</si>
  <si>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</si>
  <si>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</si>
  <si>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</si>
  <si>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</si>
  <si>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</si>
  <si>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</si>
  <si>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</si>
  <si>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</si>
  <si>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</si>
  <si>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</si>
  <si>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</si>
  <si>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</si>
  <si>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</si>
  <si>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</si>
  <si>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</si>
  <si>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</si>
  <si>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</si>
  <si>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</si>
  <si>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</si>
  <si>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</si>
  <si>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</si>
  <si>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</si>
  <si>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</si>
  <si>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</si>
  <si>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</si>
  <si>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</si>
  <si>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</si>
  <si>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</si>
  <si>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</si>
  <si>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</si>
  <si>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</si>
  <si>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</si>
  <si>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</si>
  <si>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</si>
  <si>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</si>
  <si>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</si>
  <si>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</si>
  <si>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</si>
  <si>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</si>
  <si>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</si>
  <si>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</si>
  <si>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</si>
  <si>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</si>
  <si>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</si>
  <si>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</si>
  <si>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</si>
  <si>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</si>
  <si>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</si>
  <si>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</si>
  <si>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</si>
  <si>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</si>
  <si>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</si>
  <si>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</si>
  <si>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</si>
  <si>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</si>
  <si>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</si>
  <si>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</si>
  <si>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</si>
  <si>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</si>
  <si>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</si>
  <si>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</si>
  <si>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</si>
  <si>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</si>
  <si>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</si>
  <si>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</si>
  <si>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</si>
  <si>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</si>
  <si>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</si>
  <si>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</si>
  <si>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</si>
  <si>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</si>
  <si>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</si>
  <si>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</si>
  <si>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</si>
  <si>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</si>
  <si>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</si>
  <si>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</si>
  <si>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</si>
  <si>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</si>
  <si>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</si>
  <si>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</si>
  <si>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</si>
  <si>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</si>
  <si>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</si>
  <si>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</si>
  <si>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</si>
  <si>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</si>
  <si>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</si>
  <si>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</si>
  <si>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</si>
  <si>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</si>
  <si>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</si>
  <si>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</si>
  <si>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</si>
  <si>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</si>
  <si>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</si>
  <si>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</si>
  <si>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</si>
  <si>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</si>
  <si>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</si>
  <si>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</si>
  <si>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</si>
  <si>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</si>
  <si>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</si>
  <si>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</si>
  <si>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</si>
  <si>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</si>
  <si>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</si>
  <si>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</si>
  <si>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</si>
  <si>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</si>
  <si>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</si>
  <si>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</si>
  <si>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</si>
  <si>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</si>
  <si>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</si>
  <si>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</si>
  <si>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</si>
  <si>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</si>
  <si>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</si>
  <si>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</si>
  <si>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</si>
  <si>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</si>
  <si>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</si>
  <si>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</si>
  <si>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</si>
  <si>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</si>
  <si>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</si>
  <si>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</si>
  <si>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</si>
  <si>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</si>
  <si>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</si>
  <si>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</si>
  <si>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</si>
  <si>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</si>
  <si>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</si>
  <si>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</si>
  <si>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</si>
  <si>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</si>
  <si>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</si>
  <si>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</si>
  <si>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</si>
  <si>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</si>
  <si>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</si>
  <si>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</si>
  <si>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</si>
  <si>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</si>
  <si>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</si>
  <si>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</si>
  <si>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</si>
  <si>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</si>
  <si>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</si>
  <si>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</si>
  <si>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</si>
  <si>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</si>
  <si>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</si>
  <si>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</si>
  <si>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</si>
  <si>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</si>
  <si>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</si>
  <si>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</si>
  <si>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</si>
  <si>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</si>
  <si>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</si>
  <si>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</si>
  <si>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</si>
  <si>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</si>
  <si>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</si>
  <si>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</si>
  <si>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</si>
  <si>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</si>
  <si>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</si>
  <si>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</si>
  <si>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</si>
  <si>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</si>
  <si>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</si>
  <si>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</si>
  <si>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</si>
  <si>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</si>
  <si>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</si>
  <si>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</si>
  <si>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</si>
  <si>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</si>
  <si>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</si>
  <si>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</si>
  <si>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</si>
  <si>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</si>
  <si>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</si>
  <si>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</si>
  <si>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</si>
  <si>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</si>
  <si>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</si>
  <si>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</si>
  <si>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</si>
  <si>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</si>
  <si>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</si>
  <si>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</si>
  <si>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</si>
  <si>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</si>
  <si>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</si>
  <si>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</si>
  <si>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</si>
  <si>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</si>
  <si>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</si>
  <si>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</si>
  <si>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</si>
  <si>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</si>
  <si>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</si>
  <si>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</si>
  <si>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</si>
  <si>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</si>
  <si>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</si>
  <si>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</si>
  <si>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</si>
  <si>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</si>
  <si>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</si>
  <si>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</si>
  <si>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</si>
  <si>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</si>
  <si>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</si>
  <si>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</si>
  <si>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</si>
  <si>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</si>
  <si>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</si>
  <si>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</si>
  <si>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</si>
  <si>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</si>
  <si>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</si>
  <si>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</si>
  <si>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</si>
  <si>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</si>
  <si>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</si>
  <si>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</si>
  <si>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</si>
  <si>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</si>
  <si>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</si>
  <si>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</si>
  <si>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</si>
  <si>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</si>
  <si>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</si>
  <si>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</si>
  <si>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</si>
  <si>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</si>
  <si>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</si>
  <si>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</si>
  <si>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</si>
  <si>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</si>
  <si>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</si>
  <si>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</si>
  <si>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</si>
  <si>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</si>
  <si>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</si>
  <si>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</si>
  <si>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</si>
  <si>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</si>
  <si>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</si>
  <si>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</si>
  <si>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</si>
  <si>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</si>
  <si>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</si>
  <si>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</si>
  <si>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</si>
  <si>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</si>
  <si>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</si>
  <si>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</si>
  <si>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</si>
  <si>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</si>
  <si>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</si>
  <si>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</si>
  <si>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</si>
  <si>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</si>
  <si>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</si>
  <si>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</si>
  <si>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</si>
  <si>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</si>
  <si>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</si>
  <si>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</si>
  <si>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</si>
  <si>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</si>
  <si>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</si>
  <si>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</si>
  <si>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</si>
  <si>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</si>
  <si>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</si>
  <si>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</si>
  <si>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</si>
  <si>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</si>
  <si>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</si>
  <si>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</si>
  <si>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</si>
  <si>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</si>
  <si>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</si>
  <si>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</si>
  <si>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</si>
  <si>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</si>
  <si>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</si>
  <si>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</si>
  <si>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</si>
  <si>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</si>
  <si>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</si>
  <si>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</si>
  <si>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</si>
  <si>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</si>
  <si>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</si>
  <si>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</si>
  <si>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</si>
  <si>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</si>
  <si>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</si>
  <si>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</si>
  <si>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</si>
  <si>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</si>
  <si>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</si>
  <si>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</si>
  <si>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</si>
  <si>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</si>
  <si>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</si>
  <si>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</si>
  <si>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</si>
  <si>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</si>
  <si>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</si>
  <si>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</si>
  <si>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</si>
  <si>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</si>
  <si>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</si>
  <si>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</si>
  <si>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</si>
  <si>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</si>
  <si>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</si>
  <si>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</si>
  <si>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</si>
  <si>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</si>
  <si>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</si>
  <si>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</si>
  <si>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</si>
  <si>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</si>
  <si>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</si>
  <si>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</si>
  <si>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</si>
  <si>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</si>
  <si>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</si>
  <si>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</si>
  <si>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</si>
  <si>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</si>
  <si>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</si>
  <si>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</si>
  <si>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</si>
  <si>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</si>
  <si>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</si>
  <si>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</si>
  <si>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</si>
  <si>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</si>
  <si>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</si>
  <si>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</si>
  <si>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</si>
  <si>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</si>
  <si>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</si>
  <si>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</si>
  <si>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</si>
  <si>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</si>
  <si>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</si>
  <si>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</si>
  <si>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</si>
  <si>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</si>
  <si>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</si>
  <si>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</si>
  <si>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</si>
  <si>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</si>
  <si>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</si>
  <si>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</si>
  <si>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</si>
  <si>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</si>
  <si>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</si>
  <si>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</si>
  <si>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</si>
  <si>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</si>
  <si>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</si>
  <si>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</si>
  <si>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</si>
  <si>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</si>
  <si>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</si>
  <si>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</si>
  <si>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</si>
  <si>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</si>
  <si>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</si>
  <si>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</si>
  <si>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</si>
  <si>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</si>
  <si>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</si>
  <si>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</si>
  <si>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</si>
  <si>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</si>
  <si>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</si>
  <si>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</si>
  <si>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</si>
  <si>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</si>
  <si>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</si>
  <si>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</si>
  <si>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</si>
  <si>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</si>
  <si>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</si>
  <si>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</si>
  <si>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</si>
  <si>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</si>
  <si>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</si>
  <si>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</si>
  <si>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</si>
  <si>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</si>
  <si>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</si>
  <si>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</si>
  <si>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</si>
  <si>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</si>
  <si>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</si>
  <si>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</si>
  <si>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</si>
  <si>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</si>
  <si>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</si>
  <si>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</si>
  <si>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</si>
  <si>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</si>
  <si>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</si>
  <si>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</si>
  <si>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</si>
  <si>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</si>
  <si>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</si>
  <si>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</si>
  <si>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</si>
  <si>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</si>
  <si>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</si>
  <si>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</si>
  <si>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</si>
  <si>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</si>
  <si>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</si>
  <si>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</si>
  <si>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</si>
  <si>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</si>
  <si>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</si>
  <si>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</si>
  <si>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</si>
  <si>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</si>
  <si>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</si>
  <si>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</si>
  <si>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</si>
  <si>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</si>
  <si>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</si>
  <si>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</si>
  <si>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</si>
  <si>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</si>
  <si>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</si>
  <si>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</si>
  <si>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</si>
  <si>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</si>
  <si>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</si>
  <si>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</si>
  <si>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</si>
  <si>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</si>
  <si>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</si>
  <si>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</si>
  <si>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</si>
  <si>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</si>
  <si>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</si>
  <si>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</si>
  <si>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</si>
  <si>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</si>
  <si>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</si>
  <si>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</si>
  <si>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</si>
  <si>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</si>
  <si>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</si>
  <si>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</si>
  <si>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</si>
  <si>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</si>
  <si>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</si>
  <si>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</si>
  <si>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</si>
  <si>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</si>
  <si>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</si>
  <si>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</si>
  <si>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</si>
  <si>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</si>
  <si>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</si>
  <si>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</si>
  <si>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</si>
  <si>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</si>
  <si>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</si>
  <si>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</si>
  <si>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</si>
  <si>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</si>
  <si>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</si>
  <si>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</si>
  <si>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</si>
  <si>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</si>
  <si>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</si>
  <si>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</si>
  <si>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</si>
  <si>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</si>
  <si>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</si>
  <si>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</si>
  <si>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</si>
  <si>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</si>
  <si>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</si>
  <si>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</si>
  <si>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</si>
  <si>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</si>
  <si>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</si>
  <si>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</si>
  <si>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</si>
  <si>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</si>
  <si>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</si>
  <si>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</si>
  <si>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</si>
  <si>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</si>
  <si>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</si>
  <si>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</si>
  <si>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</si>
  <si>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</si>
  <si>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</si>
  <si>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</si>
  <si>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</si>
  <si>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</si>
  <si>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</si>
  <si>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</si>
  <si>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</si>
  <si>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</si>
  <si>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</si>
  <si>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</si>
  <si>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</si>
  <si>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</si>
  <si>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</si>
  <si>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</si>
  <si>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</si>
  <si>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</si>
  <si>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</si>
  <si>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</si>
  <si>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</si>
  <si>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</si>
  <si>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</si>
  <si>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</si>
  <si>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</si>
  <si>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</si>
  <si>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</si>
  <si>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</si>
  <si>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</si>
  <si>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</si>
  <si>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</si>
  <si>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</si>
  <si>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</si>
  <si>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</si>
  <si>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</si>
  <si>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</si>
  <si>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</si>
  <si>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</si>
  <si>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</si>
  <si>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</si>
  <si>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</si>
  <si>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</si>
  <si>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</si>
  <si>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</si>
  <si>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</si>
  <si>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</si>
  <si>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</si>
  <si>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</si>
  <si>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</si>
  <si>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</si>
  <si>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</si>
  <si>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</si>
  <si>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</si>
  <si>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</si>
  <si>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</si>
  <si>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</si>
  <si>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</si>
  <si>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</si>
  <si>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</si>
  <si>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</si>
  <si>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</si>
  <si>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</si>
  <si>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</si>
  <si>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</si>
  <si>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</si>
  <si>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</si>
  <si>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</si>
  <si>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</si>
  <si>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</si>
  <si>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</si>
  <si>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</si>
  <si>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</si>
  <si>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</si>
  <si>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</si>
  <si>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</si>
  <si>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</si>
  <si>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</si>
  <si>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</si>
  <si>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</si>
  <si>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</si>
  <si>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</si>
  <si>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</si>
  <si>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</si>
  <si>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</si>
  <si>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</si>
  <si>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</si>
  <si>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</si>
  <si>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</si>
  <si>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</si>
  <si>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</si>
  <si>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</si>
  <si>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</si>
  <si>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</si>
  <si>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</si>
  <si>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</si>
  <si>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</si>
  <si>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</si>
  <si>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</si>
  <si>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</si>
  <si>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</si>
  <si>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</si>
  <si>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</si>
  <si>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</si>
  <si>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</si>
  <si>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</si>
  <si>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</si>
  <si>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</si>
  <si>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</si>
  <si>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</si>
  <si>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</si>
  <si>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</si>
  <si>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</si>
  <si>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</si>
  <si>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</si>
  <si>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</si>
  <si>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</si>
  <si>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</si>
  <si>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</si>
  <si>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</si>
  <si>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</si>
  <si>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</si>
  <si>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</si>
  <si>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</si>
  <si>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</si>
  <si>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</si>
  <si>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</si>
  <si>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</si>
  <si>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</si>
  <si>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</si>
  <si>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</si>
  <si>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</si>
  <si>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</si>
  <si>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</si>
  <si>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</si>
  <si>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</si>
  <si>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</si>
  <si>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</si>
  <si>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</si>
  <si>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</si>
  <si>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</si>
  <si>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</si>
  <si>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</si>
  <si>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</si>
  <si>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</si>
  <si>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</si>
  <si>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</si>
  <si>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</si>
  <si>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</si>
  <si>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</si>
  <si>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</si>
  <si>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</si>
  <si>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</si>
  <si>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</si>
  <si>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</si>
  <si>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</si>
  <si>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</si>
  <si>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</si>
  <si>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</si>
  <si>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</si>
  <si>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</si>
  <si>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</si>
  <si>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</si>
  <si>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</si>
  <si>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</si>
  <si>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</si>
  <si>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</si>
  <si>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</si>
  <si>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</si>
  <si>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</si>
  <si>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</si>
  <si>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</si>
  <si>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</si>
  <si>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</si>
  <si>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</si>
  <si>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</si>
  <si>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</si>
  <si>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</si>
  <si>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</si>
  <si>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</si>
  <si>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</si>
  <si>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</si>
  <si>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</si>
  <si>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</si>
  <si>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</si>
  <si>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</si>
  <si>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</si>
  <si>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</si>
  <si>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</si>
  <si>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</si>
  <si>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</si>
  <si>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</si>
  <si>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</si>
  <si>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</si>
  <si>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</si>
  <si>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</si>
  <si>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</si>
  <si>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</si>
  <si>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</si>
  <si>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</si>
  <si>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</si>
  <si>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</si>
  <si>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</si>
  <si>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</si>
  <si>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</si>
  <si>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</si>
  <si>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</si>
  <si>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</si>
  <si>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</si>
  <si>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</si>
  <si>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</si>
  <si>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</si>
  <si>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</si>
  <si>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</si>
  <si>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</si>
  <si>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</si>
  <si>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</si>
  <si>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</si>
  <si>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</si>
  <si>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</si>
  <si>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</si>
  <si>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</si>
  <si>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</si>
  <si>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</si>
  <si>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</si>
  <si>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</si>
  <si>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</si>
  <si>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</si>
  <si>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</si>
  <si>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</si>
  <si>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</si>
  <si>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</si>
  <si>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</si>
  <si>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</si>
  <si>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</si>
  <si>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</si>
  <si>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</si>
  <si>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</si>
  <si>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</si>
  <si>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</si>
  <si>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</si>
  <si>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</si>
  <si>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</si>
  <si>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</si>
  <si>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</si>
  <si>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</si>
  <si>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</si>
  <si>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</si>
  <si>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</si>
  <si>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</si>
  <si>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</si>
  <si>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</si>
  <si>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</si>
  <si>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</si>
  <si>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</si>
  <si>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</si>
  <si>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</si>
  <si>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</si>
  <si>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</si>
  <si>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</si>
  <si>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</si>
  <si>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</si>
  <si>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</si>
  <si>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</si>
  <si>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</si>
  <si>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</si>
  <si>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</si>
  <si>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</si>
  <si>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</si>
  <si>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</si>
  <si>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</si>
  <si>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</si>
  <si>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</si>
  <si>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</si>
  <si>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</si>
  <si>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</si>
  <si>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</si>
  <si>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</si>
  <si>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</si>
  <si>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</si>
  <si>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</si>
  <si>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</si>
  <si>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</si>
  <si>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</si>
  <si>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</si>
  <si>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</si>
  <si>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</si>
  <si>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</si>
  <si>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</si>
  <si>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</si>
  <si>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</si>
  <si>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</si>
  <si>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</si>
  <si>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</si>
  <si>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</si>
  <si>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</si>
  <si>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</si>
  <si>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</si>
  <si>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</si>
  <si>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</si>
  <si>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</si>
  <si>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</si>
  <si>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</si>
  <si>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</si>
  <si>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</si>
  <si>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</si>
  <si>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</si>
  <si>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</si>
  <si>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</si>
  <si>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</si>
  <si>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</si>
  <si>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</si>
  <si>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</si>
  <si>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</si>
  <si>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</si>
  <si>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</si>
  <si>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</si>
  <si>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</si>
  <si>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</si>
  <si>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</si>
  <si>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</si>
  <si>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</si>
  <si>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</si>
  <si>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</si>
  <si>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</si>
  <si>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</si>
  <si>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</si>
  <si>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</si>
  <si>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</si>
  <si>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</si>
  <si>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</si>
  <si>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</si>
  <si>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</si>
  <si>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</si>
  <si>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</si>
  <si>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</si>
  <si>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</si>
  <si>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</si>
  <si>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</si>
  <si>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</si>
  <si>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</si>
  <si>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</si>
  <si>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</si>
  <si>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</si>
  <si>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</si>
  <si>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</si>
  <si>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</si>
  <si>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</si>
  <si>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</si>
  <si>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</si>
  <si>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</si>
  <si>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</si>
  <si>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</si>
  <si>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</si>
  <si>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</si>
  <si>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</si>
  <si>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</si>
  <si>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</si>
  <si>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</si>
  <si>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</si>
  <si>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</si>
  <si>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</si>
  <si>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</si>
  <si>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</si>
  <si>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</si>
  <si>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</si>
  <si>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</si>
  <si>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</si>
  <si>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</si>
  <si>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</si>
  <si>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</si>
  <si>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</si>
  <si>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</si>
  <si>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</si>
  <si>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</si>
  <si>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</si>
  <si>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</si>
  <si>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</si>
  <si>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</si>
  <si>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</si>
  <si>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</si>
  <si>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</si>
  <si>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</si>
  <si>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</si>
  <si>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</si>
  <si>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</si>
  <si>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</si>
  <si>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</si>
  <si>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</si>
  <si>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</si>
  <si>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</si>
  <si>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</si>
  <si>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</si>
  <si>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</si>
  <si>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</si>
  <si>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</si>
  <si>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</si>
  <si>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</si>
  <si>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</si>
  <si>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</si>
  <si>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</si>
  <si>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</si>
  <si>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</si>
  <si>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</si>
  <si>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</si>
  <si>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</si>
  <si>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</si>
  <si>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</si>
  <si>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</si>
  <si>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</si>
  <si>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</si>
  <si>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</si>
  <si>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</si>
  <si>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</si>
  <si>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</si>
  <si>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</si>
  <si>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</si>
  <si>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</si>
  <si>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</si>
  <si>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</si>
  <si>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</si>
  <si>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</si>
  <si>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</si>
  <si>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</si>
  <si>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</si>
  <si>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</si>
  <si>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</si>
  <si>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</si>
  <si>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</si>
  <si>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</si>
  <si>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</si>
  <si>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</si>
  <si>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</si>
  <si>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</si>
  <si>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</si>
  <si>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</si>
  <si>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</si>
  <si>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</si>
  <si>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</si>
  <si>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</si>
  <si>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</si>
  <si>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</si>
  <si>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</si>
  <si>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</si>
  <si>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</si>
  <si>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</si>
  <si>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</si>
  <si>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</si>
  <si>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</si>
  <si>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</si>
  <si>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</si>
  <si>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</si>
  <si>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</si>
  <si>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</si>
  <si>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</si>
  <si>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</si>
  <si>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</si>
  <si>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</si>
  <si>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</si>
  <si>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</si>
  <si>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</si>
  <si>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</si>
  <si>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</si>
  <si>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</si>
  <si>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</si>
  <si>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</si>
  <si>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</si>
  <si>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</si>
  <si>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</si>
  <si>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</si>
  <si>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</si>
  <si>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</si>
  <si>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</si>
  <si>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</si>
  <si>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</si>
  <si>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</si>
  <si>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</si>
  <si>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</si>
  <si>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</si>
  <si>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</si>
  <si>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</si>
  <si>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</si>
  <si>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</si>
  <si>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</si>
  <si>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</si>
  <si>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</si>
  <si>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</si>
  <si>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</si>
  <si>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</si>
  <si>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</si>
  <si>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</si>
  <si>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</si>
  <si>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</si>
  <si>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</si>
  <si>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</si>
  <si>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</si>
  <si>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</si>
  <si>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</si>
  <si>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</si>
  <si>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</si>
  <si>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</si>
  <si>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</si>
  <si>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</si>
  <si>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</si>
  <si>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</si>
  <si>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</si>
  <si>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</si>
  <si>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</si>
  <si>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</si>
  <si>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</si>
  <si>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</si>
  <si>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</si>
  <si>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</si>
  <si>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</si>
  <si>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</si>
  <si>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</si>
  <si>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</si>
  <si>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</si>
  <si>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</si>
  <si>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</si>
  <si>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</si>
  <si>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</si>
  <si>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</si>
  <si>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</si>
  <si>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</si>
  <si>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</si>
  <si>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</si>
  <si>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</si>
  <si>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</si>
  <si>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</si>
  <si>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</si>
  <si>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</si>
  <si>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</si>
  <si>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</si>
  <si>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</si>
  <si>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</si>
  <si>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</si>
  <si>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</si>
  <si>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</si>
  <si>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</si>
  <si>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</si>
  <si>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</si>
  <si>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</si>
  <si>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</si>
  <si>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</si>
  <si>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</si>
  <si>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</si>
  <si>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</si>
  <si>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</si>
  <si>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</si>
  <si>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</si>
  <si>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</si>
  <si>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</si>
  <si>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</si>
  <si>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</si>
  <si>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</si>
  <si>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</si>
  <si>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</si>
  <si>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</si>
  <si>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</si>
  <si>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</si>
  <si>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</si>
  <si>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</si>
  <si>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</si>
  <si>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</si>
  <si>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</si>
  <si>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</si>
  <si>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</si>
  <si>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</si>
  <si>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</si>
  <si>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</si>
  <si>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</si>
  <si>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</si>
  <si>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</si>
  <si>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</si>
  <si>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</si>
  <si>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</si>
  <si>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</si>
  <si>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</si>
  <si>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</si>
  <si>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</si>
  <si>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</si>
  <si>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</si>
  <si>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</si>
  <si>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</si>
  <si>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</si>
  <si>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</si>
  <si>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</si>
  <si>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</si>
  <si>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</si>
  <si>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</si>
  <si>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</si>
  <si>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</si>
  <si>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</si>
  <si>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</si>
  <si>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</si>
  <si>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</si>
  <si>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</si>
  <si>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</si>
  <si>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</si>
  <si>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</si>
  <si>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</si>
  <si>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</si>
  <si>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</si>
  <si>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</si>
  <si>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</si>
  <si>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</si>
  <si>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</si>
  <si>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</si>
  <si>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</si>
  <si>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</si>
  <si>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</si>
  <si>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</si>
  <si>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</si>
  <si>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</si>
  <si>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</si>
  <si>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</si>
  <si>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</si>
  <si>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</si>
  <si>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</si>
  <si>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</si>
  <si>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</si>
  <si>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</si>
  <si>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</si>
  <si>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</si>
  <si>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</si>
  <si>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</si>
  <si>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</si>
  <si>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</si>
  <si>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</si>
  <si>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</si>
  <si>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</si>
  <si>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</si>
  <si>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</si>
  <si>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</si>
  <si>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</si>
  <si>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</si>
  <si>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</si>
  <si>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</si>
  <si>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</si>
  <si>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</si>
  <si>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</si>
  <si>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</si>
  <si>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</si>
  <si>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</si>
  <si>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</si>
  <si>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</si>
  <si>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</si>
  <si>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</si>
  <si>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</si>
  <si>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</si>
  <si>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</si>
  <si>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</si>
  <si>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</si>
  <si>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</si>
  <si>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</si>
  <si>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</si>
  <si>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</si>
  <si>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</si>
  <si>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</si>
  <si>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</si>
  <si>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</si>
  <si>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</si>
  <si>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</si>
  <si>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</si>
  <si>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</si>
  <si>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</si>
  <si>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</si>
  <si>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</si>
  <si>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</si>
  <si>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</si>
  <si>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</si>
  <si>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</si>
  <si>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</si>
  <si>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</si>
  <si>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</si>
  <si>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</si>
  <si>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</si>
  <si>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</si>
  <si>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</si>
  <si>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</si>
  <si>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</si>
  <si>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</si>
  <si>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</si>
  <si>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</si>
  <si>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</si>
  <si>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</si>
  <si>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</si>
  <si>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</si>
  <si>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</si>
  <si>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</si>
  <si>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</si>
  <si>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</si>
  <si>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</si>
  <si>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</si>
  <si>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</si>
  <si>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</si>
  <si>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</si>
  <si>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</si>
  <si>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</si>
  <si>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</si>
  <si>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</si>
  <si>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</si>
  <si>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</si>
  <si>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</si>
  <si>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</si>
  <si>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</si>
  <si>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</si>
  <si>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</si>
  <si>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</si>
  <si>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</si>
  <si>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</si>
  <si>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</si>
  <si>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</si>
  <si>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</si>
  <si>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</si>
  <si>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</si>
  <si>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</si>
  <si>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</si>
  <si>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</si>
  <si>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</si>
  <si>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</si>
  <si>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</si>
  <si>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</si>
  <si>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</si>
  <si>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</si>
  <si>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</si>
  <si>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</si>
  <si>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</si>
  <si>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</si>
  <si>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</si>
  <si>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</si>
  <si>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</si>
  <si>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</si>
  <si>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</si>
  <si>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</si>
  <si>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</si>
  <si>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</si>
  <si>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</si>
  <si>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</si>
  <si>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</si>
  <si>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</si>
  <si>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</si>
  <si>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</si>
  <si>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</si>
  <si>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</si>
  <si>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</si>
  <si>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</si>
  <si>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</si>
  <si>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</si>
  <si>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</si>
  <si>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</si>
  <si>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</si>
  <si>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</si>
  <si>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</si>
  <si>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</si>
  <si>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</si>
  <si>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</si>
  <si>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</si>
  <si>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</si>
  <si>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</si>
  <si>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</si>
  <si>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</si>
  <si>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</si>
  <si>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</si>
  <si>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</si>
  <si>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</si>
  <si>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</si>
  <si>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</si>
  <si>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</si>
  <si>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</si>
  <si>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</si>
  <si>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</si>
  <si>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</si>
  <si>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</si>
  <si>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</si>
  <si>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</si>
  <si>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</si>
  <si>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</si>
  <si>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</si>
  <si>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</si>
  <si>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</si>
  <si>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</si>
  <si>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</si>
  <si>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</si>
  <si>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</si>
  <si>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</si>
  <si>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</si>
  <si>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</si>
  <si>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</si>
  <si>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</si>
  <si>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</si>
  <si>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</si>
  <si>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</si>
  <si>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</si>
  <si>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</si>
  <si>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</si>
  <si>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</si>
  <si>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</si>
  <si>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</si>
  <si>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</si>
  <si>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</si>
  <si>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</si>
  <si>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</si>
  <si>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</si>
  <si>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</si>
  <si>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</si>
  <si>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</si>
  <si>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</si>
  <si>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</si>
  <si>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</si>
  <si>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</si>
  <si>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</si>
  <si>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</si>
  <si>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</si>
  <si>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</si>
  <si>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</si>
  <si>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</si>
  <si>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</si>
  <si>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</si>
  <si>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</si>
  <si>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</si>
  <si>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</si>
  <si>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</si>
  <si>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</si>
  <si>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</si>
  <si>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</si>
  <si>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</si>
  <si>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</si>
  <si>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</si>
  <si>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</si>
  <si>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</si>
  <si>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</si>
  <si>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</si>
  <si>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</si>
  <si>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</si>
  <si>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</si>
  <si>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</si>
  <si>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</si>
  <si>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</si>
  <si>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</si>
  <si>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</si>
  <si>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</si>
  <si>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</si>
  <si>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</si>
  <si>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</si>
  <si>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</si>
  <si>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</si>
  <si>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</si>
  <si>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</si>
  <si>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</si>
  <si>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</si>
  <si>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</si>
  <si>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</si>
  <si>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</si>
  <si>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</si>
  <si>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</si>
  <si>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</si>
  <si>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</si>
  <si>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</si>
  <si>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</si>
  <si>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</si>
  <si>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</si>
  <si>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</si>
  <si>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</si>
  <si>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</si>
  <si>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</si>
  <si>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</si>
  <si>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</si>
  <si>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</si>
  <si>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</si>
  <si>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</si>
  <si>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</si>
  <si>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</si>
  <si>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</si>
  <si>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</si>
  <si>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</si>
  <si>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</si>
  <si>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</si>
  <si>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</si>
  <si>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</si>
  <si>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</si>
  <si>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</si>
  <si>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</si>
  <si>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</si>
  <si>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</si>
  <si>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</si>
  <si>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</si>
  <si>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</si>
  <si>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</si>
  <si>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</si>
  <si>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</si>
  <si>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</si>
  <si>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</si>
  <si>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</si>
  <si>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</si>
  <si>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</si>
  <si>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</si>
  <si>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</si>
  <si>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</si>
  <si>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</si>
  <si>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</si>
  <si>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</si>
  <si>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</si>
  <si>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</si>
  <si>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</si>
  <si>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</si>
  <si>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</si>
  <si>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</si>
  <si>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</si>
  <si>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</si>
  <si>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</si>
  <si>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</si>
  <si>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</si>
  <si>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</si>
  <si>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</si>
  <si>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</si>
  <si>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</si>
  <si>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</si>
  <si>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</si>
  <si>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</si>
  <si>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</si>
  <si>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</si>
  <si>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</si>
  <si>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</si>
  <si>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</si>
  <si>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</si>
  <si>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</si>
  <si>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</si>
  <si>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</si>
  <si>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</si>
  <si>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</si>
  <si>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</si>
  <si>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</si>
  <si>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</si>
  <si>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</si>
  <si>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</si>
  <si>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</si>
  <si>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</si>
  <si>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</si>
  <si>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</si>
  <si>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</si>
  <si>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</si>
  <si>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</si>
  <si>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</si>
  <si>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</si>
  <si>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</si>
  <si>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</si>
  <si>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</si>
  <si>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</si>
  <si>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</si>
  <si>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</si>
  <si>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</si>
  <si>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</si>
  <si>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</si>
  <si>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</si>
  <si>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</si>
  <si>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</si>
  <si>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</si>
  <si>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</si>
  <si>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</si>
  <si>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</si>
  <si>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</si>
  <si>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</si>
  <si>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</si>
  <si>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</si>
  <si>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</si>
  <si>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</si>
  <si>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</si>
  <si>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</si>
  <si>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</si>
  <si>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</si>
  <si>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</si>
  <si>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</si>
  <si>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</si>
  <si>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</si>
  <si>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</si>
  <si>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</si>
  <si>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</si>
  <si>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</si>
  <si>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</si>
  <si>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</si>
  <si>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</si>
  <si>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</si>
  <si>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</si>
  <si>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</si>
  <si>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</si>
  <si>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</si>
  <si>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</si>
  <si>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</si>
  <si>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</si>
  <si>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</si>
  <si>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</si>
  <si>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</si>
  <si>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</si>
  <si>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</si>
  <si>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</si>
  <si>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</si>
  <si>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</si>
  <si>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</si>
  <si>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</si>
  <si>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</si>
  <si>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</si>
  <si>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</si>
  <si>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</si>
  <si>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</si>
  <si>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</si>
  <si>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</si>
  <si>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</si>
  <si>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</si>
  <si>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</si>
  <si>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</si>
  <si>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</si>
  <si>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</si>
  <si>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</si>
  <si>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</si>
  <si>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</si>
  <si>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</si>
  <si>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</si>
  <si>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</si>
  <si>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</si>
  <si>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</si>
  <si>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</si>
  <si>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</si>
  <si>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</si>
  <si>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</si>
  <si>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</si>
  <si>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</si>
  <si>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</si>
  <si>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</si>
  <si>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</si>
  <si>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</si>
  <si>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</si>
  <si>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</si>
  <si>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</si>
  <si>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</si>
  <si>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</si>
  <si>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</si>
  <si>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</si>
  <si>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</si>
  <si>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</si>
  <si>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</si>
  <si>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</si>
  <si>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</si>
  <si>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</si>
  <si>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</si>
  <si>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</si>
  <si>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</si>
  <si>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</si>
  <si>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</si>
  <si>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</si>
  <si>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</si>
  <si>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</si>
  <si>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</si>
  <si>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</si>
  <si>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</si>
  <si>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</si>
  <si>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</si>
  <si>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</si>
  <si>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</si>
  <si>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</si>
  <si>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</si>
  <si>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</si>
  <si>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</si>
  <si>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</si>
  <si>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</si>
  <si>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</si>
  <si>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</si>
  <si>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</si>
  <si>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</si>
  <si>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</si>
  <si>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</si>
  <si>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</si>
  <si>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</si>
  <si>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</si>
  <si>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</si>
  <si>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</si>
  <si>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</si>
  <si>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</si>
  <si>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</si>
  <si>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</si>
  <si>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</si>
  <si>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</si>
  <si>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</si>
  <si>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</si>
  <si>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</si>
  <si>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</si>
  <si>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</si>
  <si>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</si>
  <si>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</si>
  <si>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</si>
  <si>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</si>
  <si>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</si>
  <si>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</si>
  <si>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</si>
  <si>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</si>
  <si>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</si>
  <si>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</si>
  <si>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</si>
  <si>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</si>
  <si>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</si>
  <si>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</si>
  <si>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</si>
  <si>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</si>
  <si>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</si>
  <si>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</si>
  <si>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</si>
  <si>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</si>
  <si>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</si>
  <si>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</si>
  <si>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</si>
  <si>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</si>
  <si>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</si>
  <si>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</si>
  <si>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</si>
  <si>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</si>
  <si>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</si>
  <si>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</si>
  <si>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</si>
  <si>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</si>
  <si>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</si>
  <si>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</si>
  <si>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</si>
  <si>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</si>
  <si>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</si>
  <si>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</si>
  <si>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</si>
  <si>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</si>
  <si>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</si>
  <si>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</si>
  <si>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</si>
  <si>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</si>
  <si>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</si>
  <si>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</si>
  <si>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</si>
  <si>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</si>
  <si>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</si>
  <si>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</si>
  <si>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</si>
  <si>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</si>
  <si>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</si>
  <si>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</si>
  <si>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</si>
  <si>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</si>
  <si>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</si>
  <si>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</si>
  <si>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</si>
  <si>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</si>
  <si>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</si>
  <si>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</si>
  <si>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</si>
  <si>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</si>
  <si>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</si>
  <si>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</si>
  <si>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</si>
  <si>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</si>
  <si>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</si>
  <si>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</si>
  <si>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</si>
  <si>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</si>
  <si>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</si>
  <si>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</si>
  <si>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</si>
  <si>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</si>
  <si>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</si>
  <si>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</si>
  <si>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</si>
  <si>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</si>
  <si>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</si>
  <si>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</si>
  <si>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</si>
  <si>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</si>
  <si>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</si>
  <si>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</si>
  <si>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</si>
  <si>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</si>
  <si>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</si>
  <si>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</si>
  <si>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</si>
  <si>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</si>
  <si>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</si>
  <si>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</si>
  <si>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</si>
  <si>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</si>
  <si>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</si>
  <si>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</si>
  <si>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</si>
  <si>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</si>
  <si>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</si>
  <si>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</si>
  <si>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</si>
  <si>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</si>
  <si>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</si>
  <si>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</si>
  <si>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</si>
  <si>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</si>
  <si>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</si>
  <si>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</si>
  <si>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</si>
  <si>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</si>
  <si>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</si>
  <si>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</si>
  <si>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</si>
  <si>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</si>
  <si>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</si>
  <si>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</si>
  <si>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</si>
  <si>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</si>
  <si>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</si>
  <si>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</si>
  <si>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</si>
  <si>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</si>
  <si>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</si>
  <si>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</si>
  <si>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</si>
  <si>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</si>
  <si>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</si>
  <si>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</si>
  <si>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</si>
  <si>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</si>
  <si>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</si>
  <si>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</si>
  <si>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</si>
  <si>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</si>
  <si>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</si>
  <si>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</si>
  <si>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</si>
  <si>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</si>
  <si>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</si>
  <si>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</si>
  <si>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</si>
  <si>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</si>
  <si>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</si>
  <si>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</si>
  <si>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</si>
  <si>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</si>
  <si>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</si>
  <si>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</si>
  <si>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</si>
  <si>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</si>
  <si>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</si>
  <si>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</si>
  <si>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</si>
  <si>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</si>
  <si>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</si>
  <si>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</si>
  <si>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</si>
  <si>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</si>
  <si>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</si>
  <si>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</si>
  <si>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</si>
  <si>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</si>
  <si>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</si>
  <si>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</si>
  <si>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</si>
  <si>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</si>
  <si>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</si>
  <si>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</si>
  <si>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</si>
  <si>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</si>
  <si>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</si>
  <si>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</si>
  <si>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</si>
  <si>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</si>
  <si>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</si>
  <si>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</si>
  <si>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</si>
  <si>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</si>
  <si>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</si>
  <si>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</si>
  <si>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</si>
  <si>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</si>
  <si>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</si>
  <si>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</si>
  <si>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</si>
  <si>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</si>
  <si>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</si>
  <si>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</si>
  <si>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</si>
  <si>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</si>
  <si>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</si>
  <si>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</si>
  <si>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</si>
  <si>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</si>
  <si>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</si>
  <si>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</si>
  <si>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</si>
  <si>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</si>
  <si>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</si>
  <si>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</si>
  <si>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</si>
  <si>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</si>
  <si>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</si>
  <si>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</si>
  <si>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</si>
  <si>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</si>
  <si>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</si>
  <si>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</si>
  <si>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</si>
  <si>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</si>
  <si>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</si>
  <si>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</si>
  <si>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</si>
  <si>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</si>
  <si>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</si>
  <si>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</si>
  <si>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</si>
  <si>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</si>
  <si>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</si>
  <si>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</si>
  <si>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</si>
  <si>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</si>
  <si>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</si>
  <si>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</si>
  <si>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</si>
  <si>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</si>
  <si>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</si>
  <si>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</si>
  <si>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</si>
  <si>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</si>
  <si>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</si>
  <si>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</si>
  <si>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</si>
  <si>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</si>
  <si>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</si>
  <si>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</si>
  <si>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</si>
  <si>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</si>
  <si>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</si>
  <si>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</si>
  <si>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</si>
  <si>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</si>
  <si>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</si>
  <si>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</si>
  <si>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</si>
  <si>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</si>
  <si>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</si>
  <si>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</si>
  <si>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</si>
  <si>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</si>
  <si>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</si>
  <si>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</si>
  <si>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</si>
  <si>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</si>
  <si>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</si>
  <si>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</si>
  <si>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</si>
  <si>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</si>
  <si>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</si>
  <si>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</si>
  <si>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</si>
  <si>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</si>
  <si>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</si>
  <si>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</si>
  <si>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</si>
  <si>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</si>
  <si>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</si>
  <si>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</si>
  <si>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</si>
  <si>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</si>
  <si>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</si>
  <si>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</si>
  <si>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</si>
  <si>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</si>
  <si>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</si>
  <si>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</si>
  <si>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</si>
  <si>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</si>
  <si>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</si>
  <si>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</si>
  <si>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</si>
  <si>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</si>
  <si>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</si>
  <si>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</si>
  <si>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</si>
  <si>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</si>
  <si>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</si>
  <si>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</si>
  <si>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</si>
  <si>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</si>
  <si>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</si>
  <si>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</si>
  <si>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</si>
  <si>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</si>
  <si>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</si>
  <si>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</si>
  <si>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</si>
  <si>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</si>
  <si>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</si>
  <si>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</si>
  <si>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</si>
  <si>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</si>
  <si>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</si>
  <si>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</si>
  <si>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</si>
  <si>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</si>
  <si>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</si>
  <si>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</si>
  <si>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</si>
  <si>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</si>
  <si>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</si>
  <si>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</si>
  <si>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</si>
  <si>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</si>
  <si>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</si>
  <si>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</si>
  <si>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</si>
  <si>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</si>
  <si>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</si>
  <si>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</si>
  <si>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</si>
  <si>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</si>
  <si>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</si>
  <si>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</si>
  <si>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</si>
  <si>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</si>
  <si>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</si>
  <si>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</si>
  <si>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</si>
  <si>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</si>
  <si>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</si>
  <si>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</si>
  <si>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</si>
  <si>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</si>
  <si>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</si>
  <si>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</si>
  <si>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</si>
  <si>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</si>
  <si>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</si>
  <si>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</si>
  <si>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</si>
  <si>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</si>
  <si>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</si>
  <si>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</si>
  <si>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</si>
  <si>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</si>
  <si>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</si>
  <si>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</si>
  <si>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</si>
  <si>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</si>
  <si>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</si>
  <si>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</si>
  <si>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</si>
  <si>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</si>
  <si>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</si>
  <si>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</si>
  <si>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</si>
  <si>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</si>
  <si>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</si>
  <si>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</si>
  <si>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</si>
  <si>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</si>
  <si>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</si>
  <si>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</si>
  <si>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</si>
  <si>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</si>
  <si>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</si>
  <si>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</si>
  <si>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</si>
  <si>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</si>
  <si>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</si>
  <si>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</si>
  <si>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</si>
  <si>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</si>
  <si>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</si>
  <si>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</si>
  <si>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</si>
  <si>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</si>
  <si>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</si>
  <si>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</si>
  <si>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</si>
  <si>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</si>
  <si>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</si>
  <si>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</si>
  <si>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</si>
  <si>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</si>
  <si>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</si>
  <si>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</si>
  <si>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</si>
  <si>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</si>
  <si>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</si>
  <si>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</si>
  <si>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</si>
  <si>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</si>
  <si>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</si>
  <si>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</si>
  <si>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</si>
  <si>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</si>
  <si>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</si>
  <si>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</si>
  <si>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</si>
  <si>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</si>
  <si>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</si>
  <si>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</si>
  <si>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</si>
  <si>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</si>
  <si>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</si>
  <si>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</si>
  <si>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</si>
  <si>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</si>
  <si>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</si>
  <si>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</si>
  <si>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</si>
  <si>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</si>
  <si>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</si>
  <si>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</si>
  <si>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</si>
  <si>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</si>
  <si>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</si>
  <si>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</si>
  <si>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</si>
  <si>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</si>
  <si>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</si>
  <si>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</si>
  <si>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</si>
  <si>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</si>
  <si>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</si>
  <si>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</si>
  <si>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</si>
  <si>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</si>
  <si>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</si>
  <si>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</si>
  <si>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</si>
  <si>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</si>
  <si>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</si>
  <si>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</si>
  <si>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</si>
  <si>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</si>
  <si>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</si>
  <si>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</si>
  <si>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</si>
  <si>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</si>
  <si>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</si>
  <si>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</si>
  <si>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</si>
  <si>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</si>
  <si>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</si>
  <si>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</si>
  <si>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</si>
  <si>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</si>
  <si>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</si>
  <si>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</si>
  <si>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</si>
  <si>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</si>
  <si>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</si>
  <si>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</si>
  <si>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</si>
  <si>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</si>
  <si>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</si>
  <si>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</si>
  <si>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</si>
  <si>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</si>
  <si>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</si>
  <si>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</si>
  <si>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</si>
  <si>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</si>
  <si>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</si>
  <si>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</si>
  <si>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</si>
  <si>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</si>
  <si>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</si>
  <si>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</si>
  <si>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</si>
  <si>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</si>
  <si>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</si>
  <si>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</si>
  <si>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</si>
  <si>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</si>
  <si>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</si>
  <si>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</si>
  <si>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</si>
  <si>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</si>
  <si>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</si>
  <si>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</si>
  <si>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</si>
  <si>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</si>
  <si>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</si>
  <si>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</si>
  <si>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</si>
  <si>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</si>
  <si>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</si>
  <si>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</si>
  <si>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</si>
  <si>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</si>
  <si>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</si>
  <si>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</si>
  <si>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</si>
  <si>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</si>
  <si>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</si>
  <si>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</si>
  <si>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</si>
  <si>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</si>
  <si>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</si>
  <si>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</si>
  <si>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</si>
  <si>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</si>
  <si>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</si>
  <si>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</si>
  <si>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</si>
  <si>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</si>
  <si>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</si>
  <si>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</si>
  <si>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</si>
  <si>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</si>
  <si>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</si>
  <si>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</si>
  <si>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</si>
  <si>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</si>
  <si>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</si>
  <si>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</si>
  <si>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</si>
  <si>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</si>
  <si>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</si>
  <si>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</si>
  <si>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</si>
  <si>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</si>
  <si>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</si>
  <si>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</si>
  <si>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</si>
  <si>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</si>
  <si>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</si>
  <si>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</si>
  <si>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</si>
  <si>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</si>
  <si>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</si>
  <si>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</si>
  <si>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</si>
  <si>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</si>
  <si>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</si>
  <si>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</si>
  <si>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</si>
  <si>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</si>
  <si>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</si>
  <si>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</si>
  <si>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</si>
  <si>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</si>
  <si>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</si>
  <si>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</si>
  <si>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</si>
  <si>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</si>
  <si>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</si>
  <si>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</si>
  <si>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</si>
  <si>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</si>
  <si>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</si>
  <si>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</si>
  <si>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</si>
  <si>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</si>
  <si>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</si>
  <si>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</si>
  <si>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</si>
  <si>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</si>
  <si>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</si>
  <si>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</si>
  <si>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</si>
  <si>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</si>
  <si>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</si>
  <si>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</si>
  <si>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</si>
  <si>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</si>
  <si>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</si>
  <si>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</si>
  <si>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</si>
  <si>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</si>
  <si>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</si>
  <si>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</si>
  <si>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</si>
  <si>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</si>
  <si>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</si>
  <si>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</si>
  <si>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</si>
  <si>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</si>
  <si>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</si>
  <si>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</si>
  <si>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</si>
  <si>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</si>
  <si>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</si>
  <si>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</si>
  <si>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</si>
  <si>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</si>
  <si>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</si>
  <si>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</si>
  <si>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</si>
  <si>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</si>
  <si>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</si>
  <si>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</si>
  <si>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</si>
  <si>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</si>
  <si>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</si>
  <si>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</si>
  <si>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</si>
  <si>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</si>
  <si>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</si>
  <si>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</si>
  <si>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</si>
  <si>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</si>
  <si>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</si>
  <si>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</si>
  <si>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</si>
  <si>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</si>
  <si>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</si>
  <si>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</si>
  <si>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</si>
  <si>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</si>
  <si>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</si>
  <si>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</si>
  <si>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</si>
  <si>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</si>
  <si>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</si>
  <si>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</si>
  <si>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</si>
  <si>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</si>
  <si>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</si>
  <si>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</si>
  <si>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</si>
  <si>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</si>
  <si>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</si>
  <si>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</si>
  <si>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</si>
  <si>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</si>
  <si>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</si>
  <si>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</si>
  <si>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</si>
  <si>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</si>
  <si>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</si>
  <si>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</si>
  <si>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</si>
  <si>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</si>
  <si>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</si>
  <si>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</si>
  <si>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</si>
  <si>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</si>
  <si>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</si>
  <si>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</si>
  <si>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</si>
  <si>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</si>
  <si>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</si>
  <si>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</si>
  <si>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</si>
  <si>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</si>
  <si>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</si>
  <si>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</si>
  <si>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</si>
  <si>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</si>
  <si>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</si>
  <si>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</si>
  <si>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</si>
  <si>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</si>
  <si>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</si>
  <si>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</si>
  <si>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</si>
  <si>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</si>
  <si>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</si>
  <si>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</si>
  <si>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</si>
  <si>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</si>
  <si>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</si>
  <si>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</si>
  <si>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</si>
  <si>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</si>
  <si>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</si>
  <si>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</si>
  <si>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</si>
  <si>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</si>
  <si>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</si>
  <si>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</si>
  <si>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</si>
  <si>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</si>
  <si>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</si>
  <si>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</si>
  <si>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</si>
  <si>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</si>
  <si>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</si>
  <si>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</si>
  <si>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</si>
  <si>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</si>
  <si>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</si>
  <si>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</si>
  <si>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</si>
  <si>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</si>
  <si>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</si>
  <si>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</si>
  <si>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</si>
  <si>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</si>
  <si>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</si>
  <si>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</si>
  <si>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</si>
  <si>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</si>
  <si>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</si>
  <si>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</si>
  <si>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</si>
  <si>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</si>
  <si>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</si>
  <si>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</si>
  <si>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</si>
  <si>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</si>
  <si>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</si>
  <si>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</si>
  <si>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</si>
  <si>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</si>
  <si>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</si>
  <si>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</si>
  <si>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</si>
  <si>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</si>
  <si>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</si>
  <si>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</si>
  <si>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</si>
  <si>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</si>
  <si>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</si>
  <si>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</si>
  <si>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</si>
  <si>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</si>
  <si>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</si>
  <si>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</si>
  <si>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</si>
  <si>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</si>
  <si>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</si>
  <si>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</si>
  <si>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</si>
  <si>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</si>
  <si>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</si>
  <si>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</si>
  <si>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</si>
  <si>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</si>
  <si>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</si>
  <si>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</si>
  <si>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</si>
  <si>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</si>
  <si>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</si>
  <si>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</si>
  <si>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</si>
  <si>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</si>
  <si>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</si>
  <si>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</si>
  <si>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</si>
  <si>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</si>
  <si>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</si>
  <si>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</si>
  <si>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</si>
  <si>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</si>
  <si>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</si>
  <si>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</si>
  <si>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</si>
  <si>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</si>
  <si>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</si>
  <si>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</si>
  <si>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</si>
  <si>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</si>
  <si>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</si>
  <si>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</si>
  <si>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</si>
  <si>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</si>
  <si>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</si>
  <si>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</si>
  <si>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</si>
  <si>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</si>
  <si>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</si>
  <si>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</si>
  <si>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</si>
  <si>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</si>
  <si>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</si>
  <si>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</si>
  <si>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</si>
  <si>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</si>
  <si>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</si>
  <si>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</si>
  <si>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</si>
  <si>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</si>
  <si>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</si>
  <si>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</si>
  <si>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</si>
  <si>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</si>
  <si>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</si>
  <si>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</si>
  <si>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</si>
  <si>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</si>
  <si>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</si>
  <si>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</si>
  <si>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</si>
  <si>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</si>
  <si>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</si>
  <si>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</si>
  <si>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</si>
  <si>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</si>
  <si>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</si>
  <si>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</si>
  <si>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</si>
  <si>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</si>
  <si>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</si>
  <si>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</si>
  <si>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</si>
  <si>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</si>
  <si>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</si>
  <si>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</si>
  <si>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</si>
  <si>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</si>
  <si>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</si>
  <si>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</si>
  <si>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</si>
  <si>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</si>
  <si>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</si>
  <si>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</si>
  <si>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</si>
  <si>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</si>
  <si>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</si>
  <si>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</si>
  <si>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</si>
  <si>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</si>
  <si>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</si>
  <si>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</si>
  <si>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</si>
  <si>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</si>
  <si>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</si>
  <si>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</si>
  <si>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</si>
  <si>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</si>
  <si>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</si>
  <si>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</si>
  <si>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</si>
  <si>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</si>
  <si>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</si>
  <si>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</si>
  <si>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</si>
  <si>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</si>
  <si>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</si>
  <si>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</si>
  <si>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</si>
  <si>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</si>
  <si>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</si>
  <si>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</si>
  <si>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</si>
  <si>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</si>
  <si>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</si>
  <si>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</si>
  <si>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</si>
  <si>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</si>
  <si>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</si>
  <si>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</si>
  <si>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</si>
  <si>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</si>
  <si>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</si>
  <si>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</si>
  <si>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</si>
  <si>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</si>
  <si>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</si>
  <si>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</si>
  <si>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</si>
  <si>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</si>
  <si>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</si>
  <si>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</si>
  <si>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</si>
  <si>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</si>
  <si>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</si>
  <si>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</si>
  <si>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</si>
  <si>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</si>
  <si>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</si>
  <si>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</si>
  <si>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</si>
  <si>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</si>
  <si>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</si>
  <si>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</si>
  <si>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</si>
  <si>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</si>
  <si>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</si>
  <si>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</si>
  <si>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</si>
  <si>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</si>
  <si>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</si>
  <si>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</si>
  <si>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</si>
  <si>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</si>
  <si>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</si>
  <si>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</si>
  <si>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</si>
  <si>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</si>
  <si>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</si>
  <si>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</si>
  <si>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</si>
  <si>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</si>
  <si>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</si>
  <si>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</si>
  <si>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</si>
  <si>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</si>
  <si>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</si>
  <si>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</si>
  <si>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</si>
  <si>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</si>
  <si>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</si>
  <si>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</si>
  <si>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</si>
  <si>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</si>
  <si>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</si>
  <si>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</si>
  <si>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</si>
  <si>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</si>
  <si>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</si>
  <si>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</si>
  <si>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</si>
  <si>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</si>
  <si>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</si>
  <si>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</si>
  <si>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</si>
  <si>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</si>
  <si>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</si>
  <si>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</si>
  <si>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</si>
  <si>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</si>
  <si>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</si>
  <si>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</si>
  <si>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</si>
  <si>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</si>
  <si>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</si>
  <si>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</si>
  <si>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</si>
  <si>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</si>
  <si>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</si>
  <si>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</si>
  <si>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</si>
  <si>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</si>
  <si>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</si>
  <si>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</si>
  <si>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</si>
  <si>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</si>
  <si>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</si>
  <si>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</si>
  <si>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</si>
  <si>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</si>
  <si>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</si>
  <si>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</si>
  <si>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</si>
  <si>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</si>
  <si>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</si>
  <si>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</si>
  <si>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</si>
  <si>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</si>
  <si>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</si>
  <si>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</si>
  <si>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</si>
  <si>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</si>
  <si>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</si>
  <si>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</si>
  <si>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</si>
  <si>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</si>
  <si>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</si>
  <si>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</si>
  <si>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</si>
  <si>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</si>
  <si>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</si>
  <si>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</si>
  <si>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</si>
  <si>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</si>
  <si>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</si>
  <si>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</si>
  <si>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</si>
  <si>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</si>
  <si>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</si>
  <si>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</si>
  <si>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</si>
  <si>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</si>
  <si>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</si>
  <si>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</si>
  <si>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</si>
  <si>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</si>
  <si>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</si>
  <si>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</si>
  <si>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</si>
  <si>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</si>
  <si>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</si>
  <si>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</si>
  <si>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</si>
  <si>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</si>
  <si>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</si>
  <si>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</si>
  <si>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</si>
  <si>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</si>
  <si>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</si>
  <si>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</si>
  <si>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</si>
  <si>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</si>
  <si>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</si>
  <si>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</si>
  <si>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</si>
  <si>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</si>
  <si>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</si>
  <si>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</si>
  <si>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</si>
  <si>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</si>
  <si>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</si>
  <si>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</si>
  <si>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</si>
  <si>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</si>
  <si>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</si>
  <si>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</si>
  <si>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</si>
  <si>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</si>
  <si>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</si>
  <si>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</si>
  <si>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</si>
  <si>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</si>
  <si>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</si>
  <si>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</si>
  <si>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</si>
  <si>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</si>
  <si>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</si>
  <si>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</si>
  <si>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</si>
  <si>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</si>
  <si>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</si>
  <si>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</si>
  <si>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</si>
  <si>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</si>
  <si>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</si>
  <si>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</si>
  <si>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</si>
  <si>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</si>
  <si>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</si>
  <si>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</si>
  <si>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</si>
  <si>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</si>
  <si>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</si>
  <si>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</si>
  <si>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</si>
  <si>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</si>
  <si>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</si>
  <si>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</si>
  <si>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</si>
  <si>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</si>
  <si>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</si>
  <si>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</si>
  <si>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</si>
  <si>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</si>
  <si>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</si>
  <si>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</si>
  <si>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</si>
  <si>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</si>
  <si>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</si>
  <si>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</si>
  <si>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</si>
  <si>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</si>
  <si>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</si>
  <si>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</si>
  <si>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</si>
  <si>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</si>
  <si>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</si>
  <si>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</si>
  <si>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</si>
  <si>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</si>
  <si>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</si>
  <si>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</si>
  <si>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</si>
  <si>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</si>
  <si>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</si>
  <si>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</si>
  <si>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</si>
  <si>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</si>
  <si>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</si>
  <si>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</si>
  <si>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</si>
  <si>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</si>
  <si>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</si>
  <si>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</si>
  <si>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</si>
  <si>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</si>
  <si>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</si>
  <si>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</si>
  <si>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</si>
  <si>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</si>
  <si>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</si>
  <si>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</si>
  <si>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</si>
  <si>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</si>
  <si>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</si>
  <si>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</si>
  <si>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</si>
  <si>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</si>
  <si>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</si>
  <si>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</si>
  <si>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</si>
  <si>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</si>
  <si>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</si>
  <si>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</si>
  <si>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</si>
  <si>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</si>
  <si>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</si>
  <si>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</si>
  <si>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</si>
  <si>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</si>
  <si>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</si>
  <si>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</si>
  <si>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</si>
  <si>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</si>
  <si>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</si>
  <si>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</si>
  <si>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</si>
  <si>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</si>
  <si>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</si>
  <si>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</si>
  <si>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</si>
  <si>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</si>
  <si>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</si>
  <si>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</si>
  <si>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</si>
  <si>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</si>
  <si>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</si>
  <si>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</si>
  <si>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</si>
  <si>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</si>
  <si>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</si>
  <si>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</si>
  <si>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</si>
  <si>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</si>
  <si>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</si>
  <si>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</si>
  <si>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</si>
  <si>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</si>
  <si>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</si>
  <si>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</si>
  <si>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</si>
  <si>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</si>
  <si>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</si>
  <si>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</si>
  <si>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</si>
  <si>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</si>
  <si>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</si>
  <si>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</si>
  <si>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</si>
  <si>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</si>
  <si>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</si>
  <si>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</si>
  <si>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</si>
  <si>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</si>
  <si>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</si>
  <si>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</si>
  <si>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</si>
  <si>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</si>
  <si>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</si>
  <si>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</si>
  <si>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</si>
  <si>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</si>
  <si>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</si>
  <si>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</si>
  <si>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</si>
  <si>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</si>
  <si>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</si>
  <si>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</si>
  <si>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</si>
  <si>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</si>
  <si>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</si>
  <si>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</si>
  <si>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</si>
  <si>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</si>
  <si>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</si>
  <si>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</si>
  <si>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</si>
  <si>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</si>
  <si>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</si>
  <si>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</si>
  <si>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</si>
  <si>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</si>
  <si>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</si>
  <si>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</si>
  <si>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</si>
  <si>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</si>
  <si>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</si>
  <si>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</si>
  <si>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</si>
  <si>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</si>
  <si>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</si>
  <si>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</si>
  <si>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</si>
  <si>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</si>
  <si>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</si>
  <si>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</si>
  <si>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</si>
  <si>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</si>
  <si>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</si>
  <si>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</si>
  <si>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</si>
  <si>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</si>
  <si>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</si>
  <si>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</si>
  <si>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</si>
  <si>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</si>
  <si>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</si>
  <si>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</si>
  <si>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</si>
  <si>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</si>
  <si>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</si>
  <si>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</si>
  <si>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</si>
  <si>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</si>
  <si>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</si>
  <si>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</si>
  <si>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</si>
  <si>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</si>
  <si>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</si>
  <si>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</si>
  <si>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</si>
  <si>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</si>
  <si>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</si>
  <si>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</si>
  <si>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</si>
  <si>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</si>
  <si>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</si>
  <si>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</si>
  <si>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</si>
  <si>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</si>
  <si>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</si>
  <si>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</si>
  <si>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</si>
  <si>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</si>
  <si>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</si>
  <si>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</si>
  <si>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</si>
  <si>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</si>
  <si>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</si>
  <si>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</si>
  <si>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</si>
  <si>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</si>
  <si>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</si>
  <si>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</si>
  <si>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</si>
  <si>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</si>
  <si>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</si>
  <si>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</si>
  <si>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</si>
  <si>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</si>
  <si>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</si>
  <si>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</si>
  <si>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</si>
  <si>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</si>
  <si>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</si>
  <si>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</si>
  <si>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</si>
  <si>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</si>
  <si>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</si>
  <si>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</si>
  <si>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</si>
  <si>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</si>
  <si>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</si>
  <si>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</si>
  <si>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</si>
  <si>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</si>
  <si>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</si>
  <si>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</si>
  <si>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</si>
  <si>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</si>
  <si>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</si>
  <si>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</si>
  <si>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</si>
  <si>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</si>
  <si>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</si>
  <si>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</si>
  <si>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</si>
  <si>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</si>
  <si>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</si>
  <si>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</si>
  <si>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</si>
  <si>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</si>
  <si>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</si>
  <si>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</si>
  <si>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</si>
  <si>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</si>
  <si>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</si>
  <si>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</si>
  <si>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</si>
  <si>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</si>
  <si>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</si>
  <si>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</si>
  <si>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</si>
  <si>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</si>
  <si>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</si>
  <si>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</si>
  <si>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</si>
  <si>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</si>
  <si>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</si>
  <si>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</si>
  <si>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</si>
  <si>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</si>
  <si>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</si>
  <si>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</si>
  <si>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</si>
  <si>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</si>
  <si>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</si>
  <si>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</si>
  <si>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</si>
  <si>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</si>
  <si>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</si>
  <si>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</si>
  <si>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</si>
  <si>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</si>
  <si>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</si>
  <si>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</si>
  <si>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</si>
  <si>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</si>
  <si>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</si>
  <si>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</si>
  <si>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</si>
  <si>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</si>
  <si>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</si>
  <si>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</si>
  <si>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</si>
  <si>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</si>
  <si>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</si>
  <si>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</si>
  <si>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</si>
  <si>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</si>
  <si>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</si>
  <si>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</si>
  <si>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</si>
  <si>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</si>
  <si>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</si>
  <si>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</si>
  <si>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</si>
  <si>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</si>
  <si>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</si>
  <si>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</si>
  <si>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</si>
  <si>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</si>
  <si>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</si>
  <si>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</si>
  <si>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</si>
  <si>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</si>
  <si>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</si>
  <si>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</si>
  <si>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</si>
  <si>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</si>
  <si>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</si>
  <si>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</si>
  <si>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</si>
  <si>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</si>
  <si>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</si>
  <si>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</si>
  <si>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</si>
  <si>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</si>
  <si>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</si>
  <si>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</si>
  <si>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</si>
  <si>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</si>
  <si>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</si>
  <si>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</si>
  <si>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</si>
  <si>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</si>
  <si>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</si>
  <si>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</si>
  <si>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</si>
  <si>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</si>
  <si>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</si>
  <si>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</si>
  <si>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</si>
  <si>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</si>
  <si>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</si>
  <si>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</si>
  <si>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</si>
  <si>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</si>
  <si>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</si>
  <si>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</si>
  <si>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</si>
  <si>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</si>
  <si>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</si>
  <si>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</si>
  <si>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</si>
  <si>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</si>
  <si>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</si>
  <si>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</si>
  <si>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</si>
  <si>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</si>
  <si>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</si>
  <si>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</si>
  <si>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</si>
  <si>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</si>
  <si>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</si>
  <si>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</si>
  <si>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</si>
  <si>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</si>
  <si>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</si>
  <si>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</si>
  <si>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</si>
  <si>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</si>
  <si>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</si>
  <si>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</si>
  <si>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</si>
  <si>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</si>
  <si>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</si>
  <si>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</si>
  <si>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</si>
  <si>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</si>
  <si>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</si>
  <si>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</si>
  <si>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</si>
  <si>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</si>
  <si>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</si>
  <si>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</si>
  <si>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</si>
  <si>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</si>
  <si>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</si>
  <si>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</si>
  <si>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</si>
  <si>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</si>
  <si>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</si>
  <si>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</si>
  <si>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</si>
  <si>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</si>
  <si>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</si>
  <si>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</si>
  <si>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</si>
  <si>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</si>
  <si>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</si>
  <si>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</si>
  <si>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</si>
  <si>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</si>
  <si>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</si>
  <si>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</si>
  <si>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</si>
  <si>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</si>
  <si>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</si>
  <si>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</si>
  <si>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</si>
  <si>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</si>
  <si>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</si>
  <si>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</si>
  <si>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</si>
  <si>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</si>
  <si>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</si>
  <si>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</si>
  <si>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</si>
  <si>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</si>
  <si>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</si>
  <si>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</si>
  <si>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</si>
  <si>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</si>
  <si>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</si>
  <si>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</si>
  <si>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</si>
  <si>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</si>
  <si>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</si>
  <si>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</si>
  <si>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</si>
  <si>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</si>
  <si>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</si>
  <si>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</si>
  <si>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</si>
  <si>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</si>
  <si>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</si>
  <si>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</si>
  <si>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</si>
  <si>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</si>
  <si>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</si>
  <si>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</si>
  <si>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</si>
  <si>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</si>
  <si>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</si>
  <si>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</si>
  <si>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</si>
  <si>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</si>
  <si>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</si>
  <si>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</si>
  <si>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</si>
  <si>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</si>
  <si>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</si>
  <si>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</si>
  <si>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</si>
  <si>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</si>
  <si>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</si>
  <si>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</si>
  <si>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</si>
  <si>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</si>
  <si>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</si>
  <si>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</si>
  <si>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</si>
  <si>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</si>
  <si>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</si>
  <si>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</si>
  <si>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</si>
  <si>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</si>
  <si>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</si>
  <si>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</si>
  <si>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</si>
  <si>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</si>
  <si>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</si>
  <si>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</si>
  <si>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</si>
  <si>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</si>
  <si>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</si>
  <si>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</si>
  <si>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</si>
  <si>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</si>
  <si>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</si>
  <si>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</si>
  <si>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</si>
  <si>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</si>
  <si>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</si>
  <si>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</si>
  <si>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</si>
  <si>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</si>
  <si>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</si>
  <si>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</si>
  <si>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</si>
  <si>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</si>
  <si>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</si>
  <si>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</si>
  <si>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</si>
  <si>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</si>
  <si>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</si>
  <si>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</si>
  <si>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</si>
  <si>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</si>
  <si>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</si>
  <si>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</si>
  <si>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</si>
  <si>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</si>
  <si>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</si>
  <si>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</si>
  <si>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</si>
  <si>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</si>
  <si>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</si>
  <si>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</si>
  <si>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</si>
  <si>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</si>
  <si>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</si>
  <si>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</si>
  <si>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</si>
  <si>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</si>
  <si>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</si>
  <si>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</si>
  <si>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</si>
  <si>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</si>
  <si>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</si>
  <si>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</si>
  <si>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</si>
  <si>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</si>
  <si>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</si>
  <si>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</si>
  <si>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</si>
  <si>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</si>
  <si>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</si>
  <si>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</si>
  <si>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</si>
  <si>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</si>
  <si>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</si>
  <si>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</si>
  <si>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</si>
  <si>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</si>
  <si>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</si>
  <si>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</si>
  <si>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</si>
  <si>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</si>
  <si>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</si>
  <si>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</si>
  <si>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</si>
  <si>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</si>
  <si>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</si>
  <si>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</si>
  <si>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</si>
  <si>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</si>
  <si>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</si>
  <si>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</si>
  <si>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</si>
  <si>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</si>
  <si>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</si>
  <si>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</si>
  <si>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</si>
  <si>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</si>
  <si>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</si>
  <si>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</si>
  <si>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</si>
  <si>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</si>
  <si>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</si>
  <si>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</si>
  <si>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</si>
  <si>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</si>
  <si>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</si>
  <si>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</si>
  <si>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</si>
  <si>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</si>
  <si>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</si>
  <si>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</si>
  <si>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</si>
  <si>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</si>
  <si>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</si>
  <si>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</si>
  <si>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</si>
  <si>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</si>
  <si>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</si>
  <si>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</si>
  <si>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</si>
  <si>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</si>
  <si>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</si>
  <si>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</si>
  <si>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</si>
  <si>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</si>
  <si>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</si>
  <si>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</si>
  <si>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</si>
  <si>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</si>
  <si>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</si>
  <si>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</si>
  <si>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</si>
  <si>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</si>
  <si>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</si>
  <si>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</si>
  <si>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</si>
  <si>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</si>
  <si>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</si>
  <si>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</si>
  <si>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</si>
  <si>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</si>
  <si>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</si>
  <si>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</si>
  <si>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</si>
  <si>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</si>
  <si>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</si>
  <si>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</si>
  <si>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</si>
  <si>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</si>
  <si>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</si>
  <si>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</si>
  <si>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</si>
  <si>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</si>
  <si>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</si>
  <si>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</si>
  <si>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</si>
  <si>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</si>
  <si>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</si>
  <si>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</si>
  <si>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</si>
  <si>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</si>
  <si>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</si>
  <si>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</si>
  <si>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</si>
  <si>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</si>
  <si>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</si>
  <si>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</si>
  <si>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</si>
  <si>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</si>
  <si>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</si>
  <si>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</si>
  <si>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</si>
  <si>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</si>
  <si>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</si>
  <si>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</si>
  <si>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</si>
  <si>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</si>
  <si>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</si>
  <si>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</si>
  <si>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</si>
  <si>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</si>
  <si>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</si>
  <si>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</si>
  <si>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</si>
  <si>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</si>
  <si>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</si>
  <si>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</si>
  <si>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</si>
  <si>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</si>
  <si>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</si>
  <si>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</si>
  <si>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</si>
  <si>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</si>
  <si>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</si>
  <si>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</si>
  <si>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</si>
  <si>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</si>
  <si>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</si>
  <si>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</si>
  <si>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</si>
  <si>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</si>
  <si>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</si>
  <si>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</si>
  <si>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</si>
  <si>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</si>
  <si>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</si>
  <si>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</si>
  <si>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</si>
  <si>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</si>
  <si>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</si>
  <si>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</si>
  <si>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</si>
  <si>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</si>
  <si>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</si>
  <si>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</si>
  <si>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</si>
  <si>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</si>
  <si>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</si>
  <si>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</si>
  <si>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</si>
  <si>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</si>
  <si>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</si>
  <si>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</si>
  <si>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</si>
  <si>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</si>
  <si>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</si>
  <si>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</si>
  <si>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</si>
  <si>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</si>
  <si>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</si>
  <si>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</si>
  <si>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</si>
  <si>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</si>
  <si>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</si>
  <si>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</si>
  <si>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</si>
  <si>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</si>
  <si>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</si>
  <si>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</si>
  <si>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</si>
  <si>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</si>
  <si>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</si>
  <si>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</si>
  <si>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</si>
  <si>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</si>
  <si>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</si>
  <si>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</si>
  <si>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</si>
  <si>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</si>
  <si>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</si>
  <si>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</si>
  <si>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</si>
  <si>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</si>
  <si>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</si>
  <si>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</si>
  <si>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</si>
  <si>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</si>
  <si>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</si>
  <si>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</si>
  <si>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</si>
  <si>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</si>
  <si>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</si>
  <si>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</si>
  <si>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</si>
  <si>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</si>
  <si>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</si>
  <si>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</si>
  <si>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</si>
  <si>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</si>
  <si>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</si>
  <si>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</si>
  <si>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</si>
  <si>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</si>
  <si>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</si>
  <si>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</si>
  <si>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</si>
  <si>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</si>
  <si>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</si>
  <si>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</si>
  <si>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</si>
  <si>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</si>
  <si>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</si>
  <si>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</si>
  <si>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</si>
  <si>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</si>
  <si>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</si>
  <si>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</si>
  <si>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</si>
  <si>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</si>
  <si>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</si>
  <si>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</si>
  <si>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</si>
  <si>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</si>
  <si>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</si>
  <si>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</si>
  <si>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</si>
  <si>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</si>
  <si>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</si>
  <si>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</si>
  <si>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</si>
  <si>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</si>
  <si>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</si>
  <si>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</si>
  <si>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</si>
  <si>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</si>
  <si>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</si>
  <si>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</si>
  <si>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</si>
  <si>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</si>
  <si>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</si>
  <si>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</si>
  <si>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</si>
  <si>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</si>
  <si>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</si>
  <si>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</si>
  <si>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</si>
  <si>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</si>
  <si>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</si>
  <si>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</si>
  <si>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</si>
  <si>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</si>
  <si>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</si>
  <si>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</si>
  <si>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</si>
  <si>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</si>
  <si>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</si>
  <si>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</si>
  <si>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</si>
  <si>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</si>
  <si>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</si>
  <si>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</si>
  <si>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</si>
  <si>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</si>
  <si>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</si>
  <si>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</si>
  <si>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</si>
  <si>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</si>
  <si>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</si>
  <si>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</si>
  <si>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</si>
  <si>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</si>
  <si>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</si>
  <si>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</si>
  <si>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</si>
  <si>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</si>
  <si>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</si>
  <si>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</si>
  <si>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</si>
  <si>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</si>
  <si>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</si>
  <si>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</si>
  <si>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</si>
  <si>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</si>
  <si>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</si>
  <si>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</si>
  <si>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</si>
  <si>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</si>
  <si>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</si>
  <si>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</si>
  <si>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</si>
  <si>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</si>
  <si>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</si>
  <si>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</si>
  <si>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</si>
  <si>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</si>
  <si>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</si>
  <si>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</si>
  <si>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</si>
  <si>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</si>
  <si>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</si>
  <si>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</si>
  <si>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</si>
  <si>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</si>
  <si>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</si>
  <si>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</si>
  <si>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</si>
  <si>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</si>
  <si>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</si>
  <si>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</si>
  <si>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</si>
  <si>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</si>
  <si>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</si>
  <si>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</si>
  <si>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</si>
  <si>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</si>
  <si>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</si>
  <si>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</si>
  <si>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</si>
  <si>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</si>
  <si>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</si>
  <si>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</si>
  <si>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</si>
  <si>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</si>
  <si>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</si>
  <si>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</si>
  <si>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</si>
  <si>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</si>
  <si>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</si>
  <si>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</si>
  <si>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</si>
  <si>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</si>
  <si>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</si>
  <si>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</si>
  <si>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</si>
  <si>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</si>
  <si>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</si>
  <si>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</si>
  <si>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</si>
  <si>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</si>
  <si>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</si>
  <si>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</si>
  <si>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</si>
  <si>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</si>
  <si>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</si>
  <si>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</si>
  <si>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</si>
  <si>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</si>
  <si>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</si>
  <si>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</si>
  <si>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</si>
  <si>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</si>
  <si>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</si>
  <si>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</si>
  <si>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</si>
  <si>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</si>
  <si>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</si>
  <si>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</si>
  <si>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</si>
  <si>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</si>
  <si>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</si>
  <si>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</si>
  <si>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</si>
  <si>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</si>
  <si>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</si>
  <si>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</si>
  <si>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</si>
  <si>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</si>
  <si>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</si>
  <si>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</si>
  <si>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</si>
  <si>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</si>
  <si>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</si>
  <si>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</si>
  <si>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</si>
  <si>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</si>
  <si>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</si>
  <si>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</si>
  <si>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</si>
  <si>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</si>
  <si>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</si>
  <si>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</si>
  <si>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</si>
  <si>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</si>
  <si>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</si>
  <si>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</si>
  <si>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</si>
  <si>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</si>
  <si>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</si>
  <si>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</si>
  <si>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</si>
  <si>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</si>
  <si>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</si>
  <si>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</si>
  <si>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</si>
  <si>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</si>
  <si>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</si>
  <si>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</si>
  <si>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</si>
  <si>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</si>
  <si>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</si>
  <si>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</si>
  <si>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</si>
  <si>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</si>
  <si>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</si>
  <si>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</si>
  <si>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</si>
  <si>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</si>
  <si>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</si>
  <si>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</si>
  <si>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</si>
  <si>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</si>
  <si>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</si>
  <si>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</si>
  <si>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</si>
  <si>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</si>
  <si>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</si>
  <si>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</si>
  <si>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</si>
  <si>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</si>
  <si>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</si>
  <si>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</si>
  <si>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</si>
  <si>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</si>
  <si>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</si>
  <si>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</si>
  <si>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</si>
  <si>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</si>
  <si>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</si>
  <si>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</si>
  <si>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</si>
  <si>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</si>
  <si>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</si>
  <si>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</si>
  <si>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</si>
  <si>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</si>
  <si>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</si>
  <si>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</si>
  <si>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</si>
  <si>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</si>
  <si>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</si>
  <si>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</si>
  <si>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</si>
  <si>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</si>
  <si>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</si>
  <si>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</si>
  <si>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</si>
  <si>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</si>
  <si>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</si>
  <si>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</si>
  <si>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</si>
  <si>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</si>
  <si>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</si>
  <si>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</si>
  <si>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</si>
  <si>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</si>
  <si>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</si>
  <si>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</si>
  <si>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</si>
  <si>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</si>
  <si>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</si>
  <si>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</si>
  <si>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</si>
  <si>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</si>
  <si>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</si>
  <si>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</si>
  <si>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</si>
  <si>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</si>
  <si>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</si>
  <si>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</si>
  <si>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</si>
  <si>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</si>
  <si>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</si>
  <si>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</si>
  <si>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</si>
  <si>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</si>
  <si>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</si>
  <si>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</si>
  <si>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</si>
  <si>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</si>
  <si>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</si>
  <si>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</si>
  <si>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</si>
  <si>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</si>
  <si>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</si>
  <si>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</si>
  <si>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</si>
  <si>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</si>
  <si>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</si>
  <si>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</si>
  <si>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</si>
  <si>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</si>
  <si>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</si>
  <si>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</si>
  <si>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</si>
  <si>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</si>
  <si>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</si>
  <si>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</si>
  <si>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</si>
  <si>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</si>
  <si>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</si>
  <si>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</si>
  <si>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</si>
  <si>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</si>
  <si>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</si>
  <si>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</si>
  <si>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</si>
  <si>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</si>
  <si>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</si>
  <si>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</si>
  <si>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</si>
  <si>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</si>
  <si>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</si>
  <si>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</si>
  <si>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</si>
  <si>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</si>
  <si>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</si>
  <si>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</si>
  <si>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</si>
  <si>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</si>
  <si>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</si>
  <si>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</si>
  <si>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</si>
  <si>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</si>
  <si>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</si>
  <si>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</si>
  <si>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</si>
  <si>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</si>
  <si>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</si>
  <si>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</si>
  <si>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</si>
  <si>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</si>
  <si>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</si>
  <si>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</si>
  <si>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</si>
  <si>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</si>
  <si>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</si>
  <si>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</si>
  <si>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</si>
  <si>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</si>
  <si>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</si>
  <si>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</si>
  <si>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</si>
  <si>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</si>
  <si>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</si>
  <si>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</si>
  <si>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</si>
  <si>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</si>
  <si>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</si>
  <si>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</si>
  <si>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</si>
  <si>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</si>
  <si>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</si>
  <si>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</si>
  <si>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</si>
  <si>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</si>
  <si>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</si>
  <si>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</si>
  <si>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</si>
  <si>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</si>
  <si>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</si>
  <si>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</si>
  <si>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</si>
  <si>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</si>
  <si>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</si>
  <si>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</si>
  <si>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</si>
  <si>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</si>
  <si>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</si>
  <si>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</si>
  <si>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</si>
  <si>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</si>
  <si>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</si>
  <si>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</si>
  <si>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</si>
  <si>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</si>
  <si>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</si>
  <si>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</si>
  <si>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</si>
  <si>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</si>
  <si>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</si>
  <si>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</si>
  <si>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</si>
  <si>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</si>
  <si>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</si>
  <si>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</si>
  <si>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</si>
  <si>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</si>
  <si>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</si>
  <si>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</si>
  <si>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</si>
  <si>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</si>
  <si>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</si>
  <si>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</si>
  <si>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</si>
  <si>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</si>
  <si>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</si>
  <si>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</si>
  <si>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</si>
  <si>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</si>
  <si>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</si>
  <si>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</si>
  <si>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</si>
  <si>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</si>
  <si>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</si>
  <si>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</si>
  <si>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</si>
  <si>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</si>
  <si>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</si>
  <si>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</si>
  <si>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</si>
  <si>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</si>
  <si>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</si>
  <si>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</si>
  <si>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</si>
  <si>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</si>
  <si>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</si>
  <si>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</si>
  <si>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</si>
  <si>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</si>
  <si>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</si>
  <si>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</si>
  <si>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</si>
  <si>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</si>
  <si>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</si>
  <si>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</si>
  <si>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</si>
  <si>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</si>
  <si>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</si>
  <si>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</si>
  <si>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</si>
  <si>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</si>
  <si>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</si>
  <si>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</si>
  <si>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</si>
  <si>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</si>
  <si>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</si>
  <si>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</si>
  <si>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</si>
  <si>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</si>
  <si>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</si>
  <si>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</si>
  <si>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</si>
  <si>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</si>
  <si>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</si>
  <si>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</si>
  <si>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</si>
  <si>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</si>
  <si>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</si>
  <si>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</si>
  <si>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</si>
  <si>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</si>
  <si>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</si>
  <si>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</si>
  <si>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</si>
  <si>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</si>
  <si>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</si>
  <si>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</si>
  <si>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</si>
  <si>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</si>
  <si>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</si>
  <si>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</si>
  <si>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</si>
  <si>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</si>
  <si>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</si>
  <si>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</si>
  <si>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</si>
  <si>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</si>
  <si>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</si>
  <si>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</si>
  <si>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</si>
  <si>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</si>
  <si>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</si>
  <si>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</si>
  <si>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</si>
  <si>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</si>
  <si>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</si>
  <si>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</si>
  <si>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</si>
  <si>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</si>
  <si>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</si>
  <si>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</si>
  <si>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</si>
  <si>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</si>
  <si>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</si>
  <si>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</si>
  <si>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</si>
  <si>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</si>
  <si>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</si>
  <si>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</si>
  <si>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</si>
  <si>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</si>
  <si>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</si>
  <si>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</si>
  <si>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</si>
  <si>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</si>
  <si>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</si>
  <si>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</si>
  <si>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</si>
  <si>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</si>
  <si>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</si>
  <si>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</si>
  <si>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</si>
  <si>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</si>
  <si>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</si>
  <si>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</si>
  <si>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</si>
  <si>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</si>
  <si>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</si>
  <si>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</si>
  <si>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</si>
  <si>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</si>
  <si>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</si>
  <si>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</si>
  <si>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</si>
  <si>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</si>
  <si>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</si>
  <si>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</si>
  <si>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</si>
  <si>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</si>
  <si>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</si>
  <si>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</si>
  <si>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</si>
  <si>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</si>
  <si>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</si>
  <si>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</si>
  <si>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</si>
  <si>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</si>
  <si>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</si>
  <si>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</si>
  <si>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</si>
  <si>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</si>
  <si>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</si>
  <si>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</si>
  <si>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</si>
  <si>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</si>
  <si>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</si>
  <si>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</si>
  <si>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</si>
  <si>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</si>
  <si>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</si>
  <si>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</si>
  <si>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</si>
  <si>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</si>
  <si>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</si>
  <si>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</si>
  <si>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</si>
  <si>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</si>
  <si>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</si>
  <si>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</si>
  <si>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</si>
  <si>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</si>
  <si>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</si>
  <si>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</si>
  <si>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</si>
  <si>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</si>
  <si>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</si>
  <si>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</si>
  <si>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</si>
  <si>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</si>
  <si>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</si>
  <si>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</si>
  <si>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</si>
  <si>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</si>
  <si>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</si>
  <si>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</si>
  <si>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</si>
  <si>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</si>
  <si>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</si>
  <si>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</si>
  <si>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</si>
  <si>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</si>
  <si>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</si>
  <si>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</si>
  <si>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</si>
  <si>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</si>
  <si>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</si>
  <si>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</si>
  <si>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</si>
  <si>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</si>
  <si>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</si>
  <si>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</si>
  <si>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</si>
  <si>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</si>
  <si>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</si>
  <si>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</si>
  <si>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</si>
  <si>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</si>
  <si>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</si>
  <si>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</si>
  <si>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</si>
  <si>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</si>
  <si>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</si>
  <si>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</si>
  <si>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</si>
  <si>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</si>
  <si>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</si>
  <si>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</si>
  <si>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</si>
  <si>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</si>
  <si>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</si>
  <si>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</si>
  <si>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</si>
  <si>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</si>
  <si>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</si>
  <si>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</si>
  <si>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</si>
  <si>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</si>
  <si>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</si>
  <si>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</si>
  <si>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</si>
  <si>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</si>
  <si>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</si>
  <si>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</si>
  <si>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</si>
  <si>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</si>
  <si>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</si>
  <si>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</si>
  <si>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</si>
  <si>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</si>
  <si>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</si>
  <si>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</si>
  <si>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</si>
  <si>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</si>
  <si>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</si>
  <si>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</si>
  <si>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</si>
  <si>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</si>
  <si>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</si>
  <si>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</si>
  <si>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</si>
  <si>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</si>
  <si>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</si>
  <si>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</si>
  <si>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</si>
  <si>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</si>
  <si>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</si>
  <si>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</si>
  <si>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</si>
  <si>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</si>
  <si>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</si>
  <si>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</si>
  <si>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</si>
  <si>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</si>
  <si>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</si>
  <si>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</si>
  <si>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</si>
  <si>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</si>
  <si>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</si>
  <si>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</si>
  <si>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</si>
  <si>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</si>
  <si>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</si>
  <si>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</si>
  <si>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</si>
  <si>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</si>
  <si>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</si>
  <si>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</si>
  <si>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</si>
  <si>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</si>
  <si>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</si>
  <si>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</si>
  <si>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</si>
  <si>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</si>
  <si>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</si>
  <si>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</si>
  <si>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</si>
  <si>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</si>
  <si>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</si>
  <si>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</si>
  <si>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</si>
  <si>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</si>
  <si>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</si>
  <si>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</si>
  <si>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</si>
  <si>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</si>
  <si>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</si>
  <si>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</si>
  <si>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</si>
  <si>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</si>
  <si>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</si>
  <si>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</si>
  <si>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</si>
  <si>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</si>
  <si>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</si>
  <si>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</si>
  <si>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</si>
  <si>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</si>
  <si>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</si>
  <si>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</si>
  <si>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</si>
  <si>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</si>
  <si>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</si>
  <si>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</si>
  <si>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</si>
  <si>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</si>
  <si>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</si>
  <si>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</si>
  <si>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</si>
  <si>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</si>
  <si>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</si>
  <si>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</si>
  <si>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</si>
  <si>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</si>
  <si>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</si>
  <si>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</si>
  <si>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</si>
  <si>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</si>
  <si>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</si>
  <si>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</si>
  <si>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</si>
  <si>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</si>
  <si>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</si>
  <si>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</si>
  <si>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</si>
  <si>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</si>
  <si>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</si>
  <si>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</si>
  <si>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</si>
  <si>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</si>
  <si>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</si>
  <si>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</si>
  <si>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</si>
  <si>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</si>
  <si>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</si>
  <si>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</si>
  <si>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</si>
  <si>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</si>
  <si>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</si>
  <si>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</si>
  <si>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</si>
  <si>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</si>
  <si>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</si>
  <si>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</si>
  <si>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</si>
  <si>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</si>
  <si>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</si>
  <si>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</si>
  <si>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</si>
  <si>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</si>
  <si>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</si>
  <si>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</si>
  <si>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</si>
  <si>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</si>
  <si>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</si>
  <si>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</si>
  <si>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</si>
  <si>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</si>
  <si>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</si>
  <si>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</si>
  <si>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</si>
  <si>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</si>
  <si>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</si>
  <si>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</si>
  <si>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</si>
  <si>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</si>
  <si>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</si>
  <si>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</si>
  <si>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</si>
  <si>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</si>
  <si>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</si>
  <si>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</si>
  <si>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</si>
  <si>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</si>
  <si>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</si>
  <si>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</si>
  <si>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</si>
  <si>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</si>
  <si>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</si>
  <si>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</si>
  <si>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</si>
  <si>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</si>
  <si>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</si>
  <si>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</si>
  <si>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</si>
  <si>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</si>
  <si>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</si>
  <si>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</si>
  <si>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</si>
  <si>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</si>
  <si>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</si>
  <si>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</si>
  <si>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</si>
  <si>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</si>
  <si>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</si>
  <si>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</si>
  <si>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</si>
  <si>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</si>
  <si>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</si>
  <si>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</si>
  <si>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</si>
  <si>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</si>
  <si>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</si>
  <si>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</si>
  <si>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</si>
  <si>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</si>
  <si>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</si>
  <si>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</si>
  <si>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</si>
  <si>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</si>
  <si>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</si>
  <si>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</si>
  <si>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</si>
  <si>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</si>
  <si>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</si>
  <si>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</si>
  <si>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</si>
  <si>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</si>
  <si>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</si>
  <si>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</si>
  <si>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</si>
  <si>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</si>
  <si>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</si>
  <si>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</si>
  <si>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</si>
  <si>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</si>
  <si>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</si>
  <si>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</si>
  <si>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</si>
  <si>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</si>
  <si>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</si>
  <si>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</si>
  <si>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</si>
  <si>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</si>
  <si>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</si>
  <si>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</si>
  <si>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</si>
  <si>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</si>
  <si>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</si>
  <si>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</si>
  <si>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</si>
  <si>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</si>
  <si>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</si>
  <si>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</si>
  <si>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</si>
  <si>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</si>
  <si>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</si>
  <si>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</si>
  <si>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</si>
  <si>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</si>
  <si>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</si>
  <si>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</si>
  <si>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</si>
  <si>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</si>
  <si>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</si>
  <si>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</si>
  <si>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</si>
  <si>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</si>
  <si>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</si>
  <si>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</si>
  <si>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</si>
  <si>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</si>
  <si>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</si>
  <si>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</si>
  <si>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</si>
  <si>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</si>
  <si>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</si>
  <si>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</si>
  <si>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</si>
  <si>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</si>
  <si>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</si>
  <si>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</si>
  <si>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</si>
  <si>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</si>
  <si>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</si>
  <si>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</si>
  <si>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</si>
  <si>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</si>
  <si>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</si>
  <si>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</si>
  <si>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</si>
  <si>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</si>
  <si>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</si>
  <si>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</si>
  <si>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</si>
  <si>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</si>
  <si>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</si>
  <si>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</si>
  <si>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</si>
  <si>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</si>
  <si>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</si>
  <si>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</si>
  <si>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</si>
  <si>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</si>
  <si>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</si>
  <si>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</si>
  <si>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</si>
  <si>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</si>
  <si>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</si>
  <si>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</si>
  <si>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</si>
  <si>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</si>
  <si>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</si>
  <si>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</si>
  <si>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</si>
  <si>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</si>
  <si>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</si>
  <si>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</si>
  <si>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</si>
  <si>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</si>
  <si>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</si>
  <si>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</si>
  <si>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</si>
  <si>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</si>
  <si>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</si>
  <si>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</si>
  <si>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</si>
  <si>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</si>
  <si>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</si>
  <si>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</si>
  <si>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</si>
  <si>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</si>
  <si>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</si>
  <si>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</si>
  <si>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</si>
  <si>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</si>
  <si>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</si>
  <si>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</si>
  <si>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</si>
  <si>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</si>
  <si>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</si>
  <si>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</si>
  <si>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</si>
  <si>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</si>
  <si>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</si>
  <si>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</si>
  <si>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</si>
  <si>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</si>
  <si>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</si>
  <si>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</si>
  <si>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</si>
  <si>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</si>
  <si>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</si>
  <si>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</si>
  <si>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</si>
  <si>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</si>
  <si>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</si>
  <si>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</si>
  <si>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</si>
  <si>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</si>
  <si>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</si>
  <si>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</si>
  <si>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</si>
  <si>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</si>
  <si>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</si>
  <si>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</si>
  <si>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</si>
  <si>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</si>
  <si>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</si>
  <si>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</si>
  <si>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</si>
  <si>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</si>
  <si>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</si>
  <si>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</si>
  <si>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</si>
  <si>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</si>
  <si>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</si>
  <si>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</si>
  <si>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</si>
  <si>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</si>
  <si>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</si>
  <si>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</si>
  <si>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</si>
  <si>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</si>
  <si>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</si>
  <si>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</si>
  <si>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</si>
  <si>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</si>
  <si>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</si>
  <si>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</si>
  <si>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</si>
  <si>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</si>
  <si>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</si>
  <si>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</si>
  <si>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</si>
  <si>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</si>
  <si>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</si>
  <si>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</si>
  <si>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</si>
  <si>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</si>
  <si>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</si>
  <si>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</si>
  <si>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</si>
  <si>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</si>
  <si>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</si>
  <si>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</si>
  <si>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</si>
  <si>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</si>
  <si>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</si>
  <si>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</si>
  <si>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</si>
  <si>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</si>
  <si>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</si>
  <si>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</si>
  <si>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</si>
  <si>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</si>
  <si>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</si>
  <si>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</si>
  <si>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</si>
  <si>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</si>
  <si>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</si>
  <si>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</si>
  <si>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</si>
  <si>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</si>
  <si>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</si>
  <si>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</si>
  <si>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</si>
  <si>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</si>
  <si>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</si>
  <si>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</si>
  <si>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</si>
  <si>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</si>
  <si>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</si>
  <si>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</si>
  <si>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</si>
  <si>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</si>
  <si>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</si>
  <si>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</si>
  <si>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</si>
  <si>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</si>
  <si>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</si>
  <si>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</si>
  <si>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</si>
  <si>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</si>
  <si>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</si>
  <si>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</si>
  <si>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</si>
  <si>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</si>
  <si>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</si>
  <si>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</si>
  <si>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</si>
  <si>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</si>
  <si>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</si>
  <si>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</si>
  <si>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</si>
  <si>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</si>
  <si>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</si>
  <si>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</si>
  <si>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</si>
  <si>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</si>
  <si>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</si>
  <si>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</si>
  <si>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</si>
  <si>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</si>
  <si>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</si>
  <si>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</si>
  <si>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</si>
  <si>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</si>
  <si>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</si>
  <si>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</si>
  <si>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</si>
  <si>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</si>
  <si>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</si>
  <si>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</si>
  <si>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</si>
  <si>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</si>
  <si>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</si>
  <si>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</si>
  <si>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</si>
  <si>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</si>
  <si>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</si>
  <si>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</si>
  <si>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</si>
  <si>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</si>
  <si>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</si>
  <si>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</si>
  <si>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</si>
  <si>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</si>
  <si>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</si>
  <si>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</si>
  <si>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</si>
  <si>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</si>
  <si>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</si>
  <si>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</si>
  <si>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</si>
  <si>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</si>
  <si>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</si>
  <si>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</si>
  <si>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</si>
  <si>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</si>
  <si>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</si>
  <si>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</si>
  <si>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</si>
  <si>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</si>
  <si>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</si>
  <si>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</si>
  <si>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</si>
  <si>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</si>
  <si>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</si>
  <si>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</si>
  <si>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</si>
  <si>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</si>
  <si>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</si>
  <si>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</si>
  <si>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</si>
  <si>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</si>
  <si>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</si>
  <si>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</si>
  <si>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</si>
  <si>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</si>
  <si>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</si>
  <si>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</si>
  <si>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</si>
  <si>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</si>
  <si>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</si>
  <si>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</si>
  <si>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</si>
  <si>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</si>
  <si>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</si>
  <si>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</si>
  <si>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</si>
  <si>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</si>
  <si>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</si>
  <si>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</si>
  <si>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</si>
  <si>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</si>
  <si>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</si>
  <si>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</si>
  <si>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</si>
  <si>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</si>
  <si>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</si>
  <si>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</si>
  <si>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</si>
  <si>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</si>
  <si>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</si>
  <si>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</si>
  <si>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</si>
  <si>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</si>
  <si>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</si>
  <si>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</si>
  <si>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</si>
  <si>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</si>
  <si>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</si>
  <si>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</si>
  <si>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</si>
  <si>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</si>
  <si>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</si>
  <si>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</si>
  <si>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</si>
  <si>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</si>
  <si>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</si>
  <si>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</si>
  <si>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</si>
  <si>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</si>
  <si>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</si>
  <si>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</si>
  <si>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</si>
  <si>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</si>
  <si>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</si>
  <si>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</si>
  <si>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</si>
  <si>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</si>
  <si>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</si>
  <si>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</si>
  <si>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</si>
  <si>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</si>
  <si>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</si>
  <si>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</si>
  <si>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</si>
  <si>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</si>
  <si>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</si>
  <si>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</si>
  <si>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</si>
  <si>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</si>
  <si>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</si>
  <si>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</si>
  <si>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</si>
  <si>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</si>
  <si>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</si>
  <si>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</si>
  <si>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</si>
  <si>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</si>
  <si>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</si>
  <si>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</si>
  <si>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</si>
  <si>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</si>
  <si>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</si>
  <si>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</si>
  <si>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</si>
  <si>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</si>
  <si>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</si>
  <si>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</si>
  <si>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</si>
  <si>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</si>
  <si>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</si>
  <si>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</si>
  <si>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</si>
  <si>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</si>
  <si>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</si>
  <si>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</si>
  <si>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</si>
  <si>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</si>
  <si>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</si>
  <si>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</si>
  <si>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</si>
  <si>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</si>
  <si>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</si>
  <si>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</si>
  <si>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</si>
  <si>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</si>
  <si>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</si>
  <si>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</si>
  <si>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</si>
  <si>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</si>
  <si>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</si>
  <si>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</si>
  <si>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</si>
  <si>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</si>
  <si>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</si>
  <si>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</si>
  <si>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</si>
  <si>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</si>
  <si>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</si>
  <si>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</si>
  <si>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</si>
  <si>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</si>
  <si>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</si>
  <si>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</si>
  <si>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</si>
  <si>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</si>
  <si>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</si>
  <si>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</si>
  <si>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</si>
  <si>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</si>
  <si>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</si>
  <si>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</si>
  <si>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</si>
  <si>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</si>
  <si>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</si>
  <si>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</si>
  <si>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</si>
  <si>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</si>
  <si>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</si>
  <si>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</si>
  <si>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</si>
  <si>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</si>
  <si>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</si>
  <si>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</si>
  <si>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</si>
  <si>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</si>
  <si>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</si>
  <si>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</si>
  <si>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</si>
  <si>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</si>
  <si>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</si>
  <si>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</si>
  <si>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</si>
  <si>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</si>
  <si>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</si>
  <si>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</si>
  <si>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</si>
  <si>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</si>
  <si>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</si>
  <si>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</si>
  <si>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</si>
  <si>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</si>
  <si>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</si>
  <si>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</si>
  <si>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</si>
  <si>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</si>
  <si>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</si>
  <si>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</si>
  <si>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</si>
  <si>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</si>
  <si>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</si>
  <si>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</si>
  <si>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</si>
  <si>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</si>
  <si>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</si>
  <si>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</si>
  <si>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</si>
  <si>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</si>
  <si>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</si>
  <si>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</si>
  <si>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</si>
  <si>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</si>
  <si>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</si>
  <si>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</si>
  <si>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</si>
  <si>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</si>
  <si>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</si>
  <si>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</si>
  <si>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</si>
  <si>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</si>
  <si>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</si>
  <si>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</si>
  <si>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</si>
  <si>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</si>
  <si>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</si>
  <si>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</si>
  <si>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</si>
  <si>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</si>
  <si>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</si>
  <si>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</si>
  <si>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</si>
  <si>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</si>
  <si>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</si>
  <si>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</si>
  <si>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</si>
  <si>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</si>
  <si>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</si>
  <si>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</si>
  <si>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</si>
  <si>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</si>
  <si>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</si>
  <si>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</si>
  <si>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</si>
  <si>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</si>
  <si>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</si>
  <si>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</si>
  <si>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</si>
  <si>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</si>
  <si>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</si>
  <si>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</si>
  <si>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</si>
  <si>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</si>
  <si>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</si>
  <si>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</si>
  <si>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</si>
  <si>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</si>
  <si>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</si>
  <si>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</si>
  <si>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</si>
  <si>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</si>
  <si>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</si>
  <si>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</si>
  <si>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</si>
  <si>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</si>
  <si>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</si>
  <si>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</si>
  <si>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</si>
  <si>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</si>
  <si>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</si>
  <si>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</si>
  <si>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</si>
  <si>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</si>
  <si>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</si>
  <si>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</si>
  <si>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</si>
  <si>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</si>
  <si>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</si>
  <si>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</si>
  <si>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</si>
  <si>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</si>
  <si>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</si>
  <si>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</si>
  <si>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</si>
  <si>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</si>
  <si>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</si>
  <si>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</si>
  <si>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</si>
  <si>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</si>
  <si>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</si>
  <si>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</si>
  <si>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</si>
  <si>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</si>
  <si>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</si>
  <si>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</si>
  <si>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</si>
  <si>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</si>
  <si>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</si>
  <si>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</si>
  <si>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</si>
  <si>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</si>
  <si>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</si>
  <si>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</si>
  <si>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</si>
  <si>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</si>
  <si>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</si>
  <si>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</si>
  <si>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</si>
  <si>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</si>
  <si>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</si>
  <si>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</si>
  <si>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</si>
  <si>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</si>
  <si>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</si>
  <si>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</si>
  <si>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</si>
  <si>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</si>
  <si>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</si>
  <si>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</si>
  <si>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</si>
  <si>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</si>
  <si>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</si>
  <si>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</si>
  <si>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</si>
  <si>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</si>
  <si>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</si>
  <si>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</si>
  <si>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</si>
  <si>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</si>
  <si>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</si>
  <si>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</si>
  <si>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</si>
  <si>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</si>
  <si>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</si>
  <si>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</si>
  <si>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</si>
  <si>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</si>
  <si>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</si>
  <si>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</si>
  <si>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</si>
  <si>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</si>
  <si>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</si>
  <si>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</si>
  <si>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</si>
  <si>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</si>
  <si>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</si>
  <si>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</si>
  <si>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</si>
  <si>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</si>
  <si>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</si>
  <si>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</si>
  <si>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</si>
  <si>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</si>
  <si>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</si>
  <si>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</si>
  <si>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</si>
  <si>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</si>
  <si>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</si>
  <si>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</si>
  <si>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</si>
  <si>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</si>
  <si>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</si>
  <si>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</si>
  <si>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</si>
  <si>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</si>
  <si>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</si>
  <si>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</si>
  <si>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</si>
  <si>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</si>
  <si>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</si>
  <si>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</si>
  <si>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</si>
  <si>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</si>
  <si>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</si>
  <si>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</si>
  <si>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</si>
  <si>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</si>
  <si>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</si>
  <si>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</si>
  <si>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</si>
  <si>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</si>
  <si>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</si>
  <si>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</si>
  <si>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</si>
  <si>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</si>
  <si>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</si>
  <si>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</si>
  <si>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</si>
  <si>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</si>
  <si>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</si>
  <si>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</si>
  <si>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</si>
  <si>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</si>
  <si>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</si>
  <si>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</si>
  <si>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</si>
  <si>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</si>
  <si>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</si>
  <si>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</si>
  <si>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</si>
  <si>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</si>
  <si>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</si>
  <si>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</si>
  <si>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</si>
  <si>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</si>
  <si>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</si>
  <si>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</si>
  <si>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</si>
  <si>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</si>
  <si>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</si>
  <si>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</si>
  <si>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</si>
  <si>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</si>
  <si>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</si>
  <si>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</si>
  <si>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</si>
  <si>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</si>
  <si>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</si>
  <si>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</si>
  <si>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</si>
  <si>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</si>
  <si>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</si>
  <si>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</si>
  <si>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</si>
  <si>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</si>
  <si>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</si>
  <si>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</si>
  <si>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</si>
  <si>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</si>
  <si>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</si>
  <si>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</si>
  <si>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</si>
  <si>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</si>
  <si>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</si>
  <si>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</si>
  <si>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</si>
  <si>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</si>
  <si>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</si>
  <si>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</si>
  <si>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</si>
  <si>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</si>
  <si>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</si>
  <si>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</si>
  <si>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</si>
  <si>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</si>
  <si>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</si>
  <si>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</si>
  <si>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</si>
  <si>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</si>
  <si>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</si>
  <si>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</si>
  <si>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</si>
  <si>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</si>
  <si>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</si>
  <si>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</si>
  <si>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</si>
  <si>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</si>
  <si>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</si>
  <si>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</si>
  <si>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</si>
  <si>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</si>
  <si>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</si>
  <si>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</si>
  <si>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</si>
  <si>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</si>
  <si>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</si>
  <si>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</si>
  <si>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</si>
  <si>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</si>
  <si>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</si>
  <si>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</si>
  <si>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</si>
  <si>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</si>
  <si>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</si>
  <si>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</si>
  <si>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</si>
  <si>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</si>
  <si>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</si>
  <si>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</si>
  <si>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</si>
  <si>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</si>
  <si>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</si>
  <si>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</si>
  <si>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</si>
  <si>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</si>
  <si>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</si>
  <si>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</si>
  <si>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</si>
  <si>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</si>
  <si>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</si>
  <si>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</si>
  <si>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</si>
  <si>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</si>
  <si>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</si>
  <si>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</si>
  <si>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</si>
  <si>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</si>
  <si>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</si>
  <si>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</si>
  <si>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</si>
  <si>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</si>
  <si>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</si>
  <si>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</si>
  <si>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</si>
  <si>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</si>
  <si>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</si>
  <si>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</si>
  <si>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</si>
  <si>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</si>
  <si>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</si>
  <si>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</si>
  <si>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</si>
  <si>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</si>
  <si>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</si>
  <si>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</si>
  <si>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</si>
  <si>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</si>
  <si>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</si>
  <si>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</si>
  <si>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</si>
  <si>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</si>
  <si>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</si>
  <si>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</si>
  <si>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</si>
  <si>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</si>
  <si>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</si>
  <si>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</si>
  <si>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</si>
  <si>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</si>
  <si>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</si>
  <si>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</si>
  <si>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</si>
  <si>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</si>
  <si>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</si>
  <si>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</si>
  <si>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</si>
  <si>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</si>
  <si>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</si>
  <si>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</si>
  <si>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</si>
  <si>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</si>
  <si>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</si>
  <si>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</si>
  <si>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</si>
  <si>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</si>
  <si>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</si>
  <si>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</si>
  <si>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</si>
  <si>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</si>
  <si>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</si>
  <si>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</si>
  <si>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</si>
  <si>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</si>
  <si>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</si>
  <si>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</si>
  <si>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</si>
  <si>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</si>
  <si>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</si>
  <si>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</si>
  <si>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</si>
  <si>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</si>
  <si>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</si>
  <si>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</si>
  <si>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</si>
  <si>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</si>
  <si>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</si>
  <si>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</si>
  <si>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</si>
  <si>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</si>
  <si>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</si>
  <si>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</si>
  <si>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</si>
  <si>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</si>
  <si>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</si>
  <si>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</si>
  <si>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</si>
  <si>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</si>
  <si>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</si>
  <si>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</si>
  <si>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</si>
  <si>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</si>
  <si>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</si>
  <si>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</si>
  <si>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</si>
  <si>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</si>
  <si>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</si>
  <si>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</si>
  <si>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</si>
  <si>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</si>
  <si>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</si>
  <si>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</si>
  <si>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</si>
  <si>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</si>
  <si>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</si>
  <si>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</si>
  <si>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</si>
  <si>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</si>
  <si>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</si>
  <si>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</si>
  <si>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</si>
  <si>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</si>
  <si>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</si>
  <si>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</si>
  <si>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</si>
  <si>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</si>
  <si>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</si>
  <si>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</si>
  <si>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</si>
  <si>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</si>
  <si>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</si>
  <si>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</si>
  <si>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</si>
  <si>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</si>
  <si>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</si>
  <si>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</si>
  <si>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</si>
  <si>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</si>
  <si>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</si>
  <si>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</si>
  <si>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</si>
  <si>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</si>
  <si>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</si>
  <si>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</si>
  <si>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</si>
  <si>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</si>
  <si>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</si>
  <si>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</si>
  <si>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</si>
  <si>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</si>
  <si>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</si>
  <si>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</si>
  <si>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</si>
  <si>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</si>
  <si>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</si>
  <si>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</si>
  <si>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</si>
  <si>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</si>
  <si>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</si>
  <si>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</si>
  <si>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</si>
  <si>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</si>
  <si>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</si>
  <si>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</si>
  <si>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</si>
  <si>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</si>
  <si>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</si>
  <si>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</si>
  <si>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</si>
  <si>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</si>
  <si>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</si>
  <si>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</si>
  <si>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</si>
  <si>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</si>
  <si>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</si>
  <si>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</si>
  <si>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</si>
  <si>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</si>
  <si>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</si>
  <si>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</si>
  <si>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</si>
  <si>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</si>
  <si>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</si>
  <si>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</si>
  <si>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</si>
  <si>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</si>
  <si>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</si>
  <si>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</si>
  <si>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</si>
  <si>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</si>
  <si>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</si>
  <si>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</si>
  <si>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</si>
  <si>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</si>
  <si>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</si>
  <si>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</si>
  <si>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</si>
  <si>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</si>
  <si>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</si>
  <si>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</si>
  <si>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</si>
  <si>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</si>
  <si>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</si>
  <si>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</si>
  <si>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</si>
  <si>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</si>
  <si>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</si>
  <si>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</si>
  <si>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</si>
  <si>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</si>
  <si>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</si>
  <si>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</si>
  <si>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</si>
  <si>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</si>
  <si>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</si>
  <si>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</si>
  <si>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</si>
  <si>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</si>
  <si>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</si>
  <si>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</si>
  <si>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</si>
  <si>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</si>
  <si>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</si>
  <si>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</si>
  <si>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</si>
  <si>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</si>
  <si>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</si>
  <si>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</si>
  <si>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</si>
  <si>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</si>
  <si>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</si>
  <si>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</si>
  <si>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</si>
  <si>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</si>
  <si>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</si>
  <si>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</si>
  <si>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</si>
  <si>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</si>
  <si>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</si>
  <si>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</si>
  <si>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</si>
  <si>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</si>
  <si>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</si>
  <si>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</si>
  <si>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</si>
  <si>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</si>
  <si>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</si>
  <si>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</si>
  <si>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</si>
  <si>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</si>
  <si>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</si>
  <si>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</si>
  <si>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</si>
  <si>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</si>
  <si>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</si>
  <si>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</si>
  <si>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</si>
  <si>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</si>
  <si>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</si>
  <si>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</si>
  <si>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</si>
  <si>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</si>
  <si>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</si>
  <si>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</si>
  <si>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</si>
  <si>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</si>
  <si>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</si>
  <si>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</si>
  <si>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</si>
  <si>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</si>
  <si>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</si>
  <si>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</si>
  <si>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</si>
  <si>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</si>
  <si>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</si>
  <si>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</si>
  <si>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</si>
  <si>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</si>
  <si>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</si>
  <si>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</si>
  <si>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</si>
  <si>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</si>
  <si>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</si>
  <si>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</si>
  <si>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</si>
  <si>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</si>
  <si>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</si>
  <si>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</si>
  <si>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</si>
  <si>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</si>
  <si>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</si>
  <si>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</si>
  <si>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</si>
  <si>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</si>
  <si>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</si>
  <si>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</si>
  <si>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</si>
  <si>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</si>
  <si>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</si>
  <si>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</si>
  <si>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</si>
  <si>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</si>
  <si>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</si>
  <si>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</si>
  <si>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</si>
  <si>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</si>
  <si>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</si>
  <si>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</si>
  <si>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</si>
  <si>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</si>
  <si>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</si>
  <si>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</si>
  <si>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</si>
  <si>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</si>
  <si>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</si>
  <si>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</si>
  <si>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</si>
  <si>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</si>
  <si>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</si>
  <si>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</si>
  <si>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</si>
  <si>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</si>
  <si>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</si>
  <si>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</si>
  <si>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</si>
  <si>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</si>
  <si>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</si>
  <si>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</si>
  <si>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</si>
  <si>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</si>
  <si>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</si>
  <si>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</si>
  <si>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</si>
  <si>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</si>
  <si>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</si>
  <si>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</si>
  <si>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</si>
  <si>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</si>
  <si>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</si>
  <si>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</si>
  <si>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</si>
  <si>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</si>
  <si>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</si>
  <si>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</si>
  <si>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</si>
  <si>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</si>
  <si>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</si>
  <si>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</si>
  <si>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</si>
  <si>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</si>
  <si>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</si>
  <si>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</si>
  <si>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</si>
  <si>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</si>
  <si>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</si>
  <si>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</si>
  <si>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</si>
  <si>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</si>
  <si>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</si>
  <si>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</si>
  <si>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</si>
  <si>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</si>
  <si>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</si>
  <si>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</si>
  <si>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</si>
  <si>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</si>
  <si>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</si>
  <si>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</si>
  <si>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</si>
  <si>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</si>
  <si>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</si>
  <si>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</si>
  <si>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</si>
  <si>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</si>
  <si>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</si>
  <si>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</si>
  <si>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</si>
  <si>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</si>
  <si>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</si>
  <si>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</si>
  <si>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</si>
  <si>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</si>
  <si>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</si>
  <si>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</si>
  <si>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</si>
  <si>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</si>
  <si>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</si>
  <si>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</si>
  <si>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</si>
  <si>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</si>
  <si>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</si>
  <si>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</si>
  <si>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</si>
  <si>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</si>
  <si>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</si>
  <si>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</si>
  <si>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</si>
  <si>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</si>
  <si>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</si>
  <si>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</si>
  <si>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</si>
  <si>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</si>
  <si>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</si>
  <si>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</si>
  <si>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</si>
  <si>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</si>
  <si>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</si>
  <si>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</si>
  <si>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</si>
  <si>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</si>
  <si>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</si>
  <si>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</si>
  <si>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</si>
  <si>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</si>
  <si>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</si>
  <si>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</si>
  <si>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</si>
  <si>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</si>
  <si>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</si>
  <si>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</si>
  <si>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</si>
  <si>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</si>
  <si>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</si>
  <si>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</si>
  <si>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</si>
  <si>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</si>
  <si>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</si>
  <si>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</si>
  <si>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</si>
  <si>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</si>
  <si>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</si>
  <si>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</si>
  <si>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</si>
  <si>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</si>
  <si>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</si>
  <si>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</si>
  <si>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</si>
  <si>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</si>
  <si>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</si>
  <si>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</si>
  <si>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</si>
  <si>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</si>
  <si>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</si>
  <si>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</si>
  <si>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</si>
  <si>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</si>
  <si>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</si>
  <si>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</si>
  <si>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</si>
  <si>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</si>
  <si>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</si>
  <si>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</si>
  <si>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</si>
  <si>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</si>
  <si>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</si>
  <si>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</si>
  <si>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</si>
  <si>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</si>
  <si>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</si>
  <si>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</si>
  <si>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</si>
  <si>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</si>
  <si>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</si>
  <si>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</si>
  <si>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</si>
  <si>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</si>
  <si>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</si>
  <si>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</si>
  <si>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</si>
  <si>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</si>
  <si>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</si>
  <si>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</si>
  <si>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</si>
  <si>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</si>
  <si>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</si>
  <si>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</si>
  <si>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</si>
  <si>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</si>
  <si>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</si>
  <si>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</si>
  <si>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</si>
  <si>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</si>
  <si>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</si>
  <si>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</si>
  <si>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</si>
  <si>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</si>
  <si>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</si>
  <si>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</si>
  <si>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</si>
  <si>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</si>
  <si>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</si>
  <si>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</si>
  <si>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</si>
  <si>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</si>
  <si>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</si>
  <si>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</si>
  <si>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</si>
  <si>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</si>
  <si>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</si>
  <si>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</si>
  <si>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</si>
  <si>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</si>
  <si>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</si>
  <si>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</si>
  <si>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</si>
  <si>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</si>
  <si>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</si>
  <si>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</si>
  <si>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</si>
  <si>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</si>
  <si>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</si>
  <si>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</si>
  <si>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</si>
  <si>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</si>
  <si>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</si>
  <si>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</si>
  <si>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</si>
  <si>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</si>
  <si>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</si>
  <si>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</si>
  <si>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</si>
  <si>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</si>
  <si>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</si>
  <si>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</si>
  <si>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</si>
  <si>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</si>
  <si>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</si>
  <si>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</si>
  <si>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</si>
  <si>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</si>
  <si>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</si>
  <si>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</si>
  <si>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</si>
  <si>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</si>
  <si>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</si>
  <si>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</si>
  <si>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</si>
  <si>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</si>
  <si>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</si>
  <si>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</si>
  <si>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</si>
  <si>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</si>
  <si>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</si>
  <si>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</si>
  <si>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</si>
  <si>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</si>
  <si>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</si>
  <si>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</si>
  <si>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</si>
  <si>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</si>
  <si>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</si>
  <si>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</si>
  <si>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</si>
  <si>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</si>
  <si>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</si>
  <si>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</si>
  <si>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</si>
  <si>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</si>
  <si>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</si>
  <si>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</si>
  <si>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</si>
  <si>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</si>
  <si>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</si>
  <si>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</si>
  <si>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</si>
  <si>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</si>
  <si>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</si>
  <si>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</si>
  <si>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</si>
  <si>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</si>
  <si>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</si>
  <si>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</si>
  <si>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</si>
  <si>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</si>
  <si>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</si>
  <si>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</si>
  <si>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</si>
  <si>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</si>
  <si>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</si>
  <si>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</si>
  <si>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</si>
  <si>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</si>
  <si>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</si>
  <si>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</si>
  <si>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</si>
  <si>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</si>
  <si>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</si>
  <si>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</si>
  <si>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</si>
  <si>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</si>
  <si>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</si>
  <si>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</si>
  <si>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</si>
  <si>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</si>
  <si>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</si>
  <si>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</si>
  <si>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</si>
  <si>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</si>
  <si>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</si>
  <si>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</si>
  <si>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</si>
  <si>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</si>
  <si>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</si>
  <si>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</si>
  <si>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</si>
  <si>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</si>
  <si>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</si>
  <si>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</si>
  <si>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</si>
  <si>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</si>
  <si>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</si>
  <si>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</si>
  <si>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</si>
  <si>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</si>
  <si>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</si>
  <si>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</si>
  <si>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</si>
  <si>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</si>
  <si>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</si>
  <si>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</si>
  <si>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</si>
  <si>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</si>
  <si>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</si>
  <si>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</si>
  <si>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</si>
  <si>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</si>
  <si>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</si>
  <si>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</si>
  <si>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</si>
  <si>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</si>
  <si>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</si>
  <si>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</si>
  <si>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</si>
  <si>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</si>
  <si>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</si>
  <si>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</si>
  <si>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</si>
  <si>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</si>
  <si>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</si>
  <si>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</si>
  <si>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</si>
  <si>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</si>
  <si>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</si>
  <si>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</si>
  <si>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</si>
  <si>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</si>
  <si>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</si>
  <si>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</si>
  <si>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</si>
  <si>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</si>
  <si>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</si>
  <si>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</si>
  <si>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</si>
  <si>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</si>
  <si>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</si>
  <si>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</si>
  <si>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</si>
  <si>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</si>
  <si>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</si>
  <si>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</si>
  <si>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</si>
  <si>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</si>
  <si>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</si>
  <si>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</si>
  <si>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</si>
  <si>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</si>
  <si>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</si>
  <si>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</si>
  <si>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</si>
  <si>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</si>
  <si>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</si>
  <si>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</si>
  <si>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</si>
  <si>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</si>
  <si>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</si>
  <si>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</si>
  <si>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</si>
  <si>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</si>
  <si>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</si>
  <si>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</si>
  <si>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</si>
  <si>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</si>
  <si>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</si>
  <si>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</si>
  <si>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</si>
  <si>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</si>
  <si>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</si>
  <si>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</si>
  <si>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</si>
  <si>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</si>
  <si>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</si>
  <si>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</si>
  <si>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</si>
  <si>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</si>
  <si>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</si>
  <si>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</si>
  <si>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</si>
  <si>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</si>
  <si>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</si>
  <si>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</si>
  <si>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</si>
  <si>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</si>
  <si>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</si>
  <si>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</si>
  <si>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</si>
  <si>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</si>
  <si>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</si>
  <si>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</si>
  <si>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</si>
  <si>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</si>
  <si>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</si>
  <si>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</si>
  <si>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</si>
  <si>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</si>
  <si>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</si>
  <si>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</si>
  <si>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</si>
  <si>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</si>
  <si>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</si>
  <si>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</si>
  <si>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</si>
  <si>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</si>
  <si>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</si>
  <si>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</si>
  <si>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</si>
  <si>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</si>
  <si>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</si>
  <si>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</si>
  <si>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</si>
  <si>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</si>
  <si>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</si>
  <si>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</si>
  <si>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</si>
  <si>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</si>
  <si>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</si>
  <si>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</si>
  <si>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</si>
  <si>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</si>
  <si>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</si>
  <si>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</si>
  <si>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</si>
  <si>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</si>
  <si>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</si>
  <si>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</si>
  <si>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</si>
  <si>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</si>
  <si>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</si>
  <si>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</si>
  <si>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</si>
  <si>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</si>
  <si>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</si>
  <si>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</si>
  <si>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</si>
  <si>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</si>
  <si>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</si>
  <si>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</si>
  <si>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</si>
  <si>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</si>
  <si>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</si>
  <si>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</si>
  <si>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</si>
  <si>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</si>
  <si>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</si>
  <si>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</si>
  <si>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</si>
  <si>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</si>
  <si>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</si>
  <si>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</si>
  <si>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</si>
  <si>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</si>
  <si>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</si>
  <si>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</si>
  <si>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</si>
  <si>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</si>
  <si>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</si>
  <si>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</si>
  <si>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</si>
  <si>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</si>
  <si>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</si>
  <si>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</si>
  <si>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</si>
  <si>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</si>
  <si>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</si>
  <si>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</si>
  <si>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</si>
  <si>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</si>
  <si>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</si>
  <si>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</si>
  <si>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</si>
  <si>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</si>
  <si>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</si>
  <si>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</si>
  <si>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</si>
  <si>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</si>
  <si>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</si>
  <si>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</si>
  <si>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</si>
  <si>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</si>
  <si>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</si>
  <si>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</si>
  <si>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</si>
  <si>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</si>
  <si>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</si>
  <si>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</si>
  <si>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</si>
  <si>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</si>
  <si>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</si>
  <si>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</si>
  <si>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</si>
  <si>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</si>
  <si>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</si>
  <si>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</si>
  <si>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</si>
  <si>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</si>
  <si>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</si>
  <si>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</si>
  <si>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</si>
  <si>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</si>
  <si>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</si>
  <si>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</si>
  <si>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</si>
  <si>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</si>
  <si>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</si>
  <si>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</si>
  <si>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</si>
  <si>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</si>
  <si>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</si>
  <si>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</si>
  <si>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</si>
  <si>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</si>
  <si>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</si>
  <si>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</si>
  <si>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</si>
  <si>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</si>
  <si>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</si>
  <si>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</si>
  <si>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</si>
  <si>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</si>
  <si>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</si>
  <si>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</si>
  <si>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</si>
  <si>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</si>
  <si>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</si>
  <si>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</si>
  <si>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</si>
  <si>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</si>
  <si>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</si>
  <si>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</si>
  <si>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</si>
  <si>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</si>
  <si>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</si>
  <si>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</si>
  <si>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</si>
  <si>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</si>
  <si>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</si>
  <si>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</si>
  <si>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</si>
  <si>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</si>
  <si>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</si>
  <si>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</si>
  <si>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</si>
  <si>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</si>
  <si>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</si>
  <si>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</si>
  <si>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</si>
  <si>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</si>
  <si>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</si>
  <si>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</si>
  <si>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</si>
  <si>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</si>
  <si>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</si>
  <si>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</si>
  <si>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</si>
  <si>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</si>
  <si>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</si>
  <si>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</si>
  <si>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</si>
  <si>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</si>
  <si>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</si>
  <si>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</si>
  <si>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</si>
  <si>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</si>
  <si>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</si>
  <si>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</si>
  <si>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</si>
  <si>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</si>
  <si>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</si>
  <si>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</si>
  <si>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</si>
  <si>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</si>
  <si>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</si>
  <si>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</si>
  <si>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</si>
  <si>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</si>
  <si>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</si>
  <si>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</si>
  <si>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</si>
  <si>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</si>
  <si>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</si>
  <si>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</si>
  <si>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</si>
  <si>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</si>
  <si>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</si>
  <si>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</si>
  <si>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</si>
  <si>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</si>
  <si>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</si>
  <si>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</si>
  <si>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</si>
  <si>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</si>
  <si>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</si>
  <si>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</si>
  <si>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</si>
  <si>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</si>
  <si>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</si>
  <si>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</si>
  <si>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</si>
  <si>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</si>
  <si>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</si>
  <si>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</si>
  <si>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</si>
  <si>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</si>
  <si>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</si>
  <si>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</si>
  <si>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</si>
  <si>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</si>
  <si>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</si>
  <si>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</si>
  <si>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</si>
  <si>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</si>
  <si>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</si>
  <si>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</si>
  <si>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</si>
  <si>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</si>
  <si>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</si>
  <si>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</si>
  <si>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</si>
  <si>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</si>
  <si>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</si>
  <si>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</si>
  <si>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</si>
  <si>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</si>
  <si>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</si>
  <si>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</si>
  <si>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</si>
  <si>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</si>
  <si>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</si>
  <si>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</si>
  <si>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</si>
  <si>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</si>
  <si>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</si>
  <si>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</si>
  <si>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</si>
  <si>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</si>
  <si>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</si>
  <si>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</si>
  <si>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</si>
  <si>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</si>
  <si>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</si>
  <si>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</si>
  <si>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</si>
  <si>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</si>
  <si>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</si>
  <si>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</si>
  <si>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</si>
  <si>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</si>
  <si>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</si>
  <si>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</si>
  <si>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</si>
  <si>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</si>
  <si>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</si>
  <si>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</si>
  <si>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</si>
  <si>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</si>
  <si>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</si>
  <si>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</si>
  <si>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</si>
  <si>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</si>
  <si>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</si>
  <si>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</si>
  <si>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</si>
  <si>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</si>
  <si>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</si>
  <si>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</si>
  <si>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</si>
  <si>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</si>
  <si>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</si>
  <si>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</si>
  <si>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</si>
  <si>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</si>
  <si>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</si>
  <si>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</si>
  <si>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</si>
  <si>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</si>
  <si>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</si>
  <si>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</si>
  <si>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</si>
  <si>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</si>
  <si>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</si>
  <si>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</si>
  <si>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</si>
  <si>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</si>
  <si>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</si>
  <si>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</si>
  <si>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</si>
  <si>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</si>
  <si>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</si>
  <si>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</si>
  <si>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</si>
  <si>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</si>
  <si>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</si>
  <si>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</si>
  <si>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</si>
  <si>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</si>
  <si>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</si>
  <si>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</si>
  <si>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</si>
  <si>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</si>
  <si>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</si>
  <si>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</si>
  <si>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</si>
  <si>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</si>
  <si>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</si>
  <si>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</si>
  <si>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</si>
  <si>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</si>
  <si>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</si>
  <si>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</si>
  <si>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</si>
  <si>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</si>
  <si>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</si>
  <si>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</si>
  <si>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</si>
  <si>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</si>
  <si>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</si>
  <si>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</si>
  <si>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</si>
  <si>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</si>
  <si>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</si>
  <si>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</si>
  <si>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</si>
  <si>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</si>
  <si>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</si>
  <si>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</si>
  <si>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</si>
  <si>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</si>
  <si>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</si>
  <si>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</si>
  <si>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</si>
  <si>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</si>
  <si>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</si>
  <si>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</si>
  <si>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</si>
  <si>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</si>
  <si>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</si>
  <si>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</si>
  <si>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</si>
  <si>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</si>
  <si>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</si>
  <si>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</si>
  <si>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</si>
  <si>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</si>
  <si>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</si>
  <si>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</si>
  <si>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</si>
  <si>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</si>
  <si>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</si>
  <si>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</si>
  <si>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</si>
  <si>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</si>
  <si>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</si>
  <si>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</si>
  <si>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</si>
  <si>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</si>
  <si>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</si>
  <si>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</si>
  <si>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</si>
  <si>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</si>
  <si>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</si>
  <si>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</si>
  <si>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</si>
  <si>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</si>
  <si>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</si>
  <si>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</si>
  <si>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</si>
  <si>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</si>
  <si>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</si>
  <si>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</si>
  <si>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</si>
  <si>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</si>
  <si>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</si>
  <si>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</si>
  <si>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</si>
  <si>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</si>
  <si>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</si>
  <si>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</si>
  <si>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</si>
  <si>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</si>
  <si>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</si>
  <si>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</si>
  <si>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</si>
  <si>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</si>
  <si>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</si>
  <si>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</si>
  <si>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</si>
  <si>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</si>
  <si>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</si>
  <si>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</si>
  <si>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</si>
  <si>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</si>
  <si>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</si>
  <si>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</si>
  <si>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</si>
  <si>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</si>
  <si>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</si>
  <si>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</si>
  <si>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</si>
  <si>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</si>
  <si>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</si>
  <si>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</si>
  <si>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</si>
  <si>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</si>
  <si>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</si>
  <si>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</si>
  <si>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</si>
  <si>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</si>
  <si>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</si>
  <si>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</si>
  <si>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</si>
  <si>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</si>
  <si>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</si>
  <si>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</si>
  <si>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</si>
  <si>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</si>
  <si>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</si>
  <si>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</si>
  <si>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</si>
  <si>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</si>
  <si>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</si>
  <si>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</si>
  <si>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</si>
  <si>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</si>
  <si>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</si>
  <si>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</si>
  <si>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</si>
  <si>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</si>
  <si>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</si>
  <si>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</si>
  <si>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</si>
  <si>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</si>
  <si>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</si>
  <si>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</si>
  <si>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</si>
  <si>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</si>
  <si>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</si>
  <si>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</si>
  <si>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</si>
  <si>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</si>
  <si>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</si>
  <si>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</si>
  <si>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</si>
  <si>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</si>
  <si>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</si>
  <si>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</si>
  <si>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</si>
  <si>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</si>
  <si>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</si>
  <si>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</si>
  <si>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</si>
  <si>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</si>
  <si>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</si>
  <si>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</si>
  <si>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</si>
  <si>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</si>
  <si>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</si>
  <si>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</si>
  <si>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</si>
  <si>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</si>
  <si>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</si>
  <si>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</si>
  <si>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</si>
  <si>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</si>
  <si>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</si>
  <si>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</si>
  <si>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</si>
  <si>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</si>
  <si>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</si>
  <si>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</si>
  <si>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</si>
  <si>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</si>
  <si>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</si>
  <si>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</si>
  <si>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</si>
  <si>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</si>
  <si>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</si>
  <si>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</si>
  <si>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</si>
  <si>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</si>
  <si>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</si>
  <si>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</si>
  <si>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</si>
  <si>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</si>
  <si>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</si>
  <si>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</si>
  <si>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</si>
  <si>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</si>
  <si>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</si>
  <si>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</si>
  <si>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</si>
  <si>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</si>
  <si>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</si>
  <si>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</si>
  <si>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</si>
  <si>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</si>
  <si>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</si>
  <si>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</si>
  <si>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</si>
  <si>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</si>
  <si>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</si>
  <si>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</si>
  <si>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</si>
  <si>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</si>
  <si>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</si>
  <si>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</si>
  <si>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</si>
  <si>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</si>
  <si>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</si>
  <si>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</si>
  <si>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</si>
  <si>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</si>
  <si>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</si>
  <si>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</si>
  <si>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</si>
  <si>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</si>
  <si>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</si>
  <si>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</si>
  <si>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</si>
  <si>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</si>
  <si>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</si>
  <si>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</si>
  <si>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</si>
  <si>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</si>
  <si>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</si>
  <si>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</si>
  <si>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</si>
  <si>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</si>
  <si>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</si>
  <si>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</si>
  <si>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</si>
  <si>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</si>
  <si>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</si>
  <si>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</si>
  <si>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</si>
  <si>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</si>
  <si>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</si>
  <si>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</si>
  <si>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</si>
  <si>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</si>
  <si>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</si>
  <si>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</si>
  <si>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</si>
  <si>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</si>
  <si>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</si>
  <si>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</si>
  <si>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</si>
  <si>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</si>
  <si>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</si>
  <si>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</si>
  <si>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</si>
  <si>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</si>
  <si>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</si>
  <si>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</si>
  <si>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</si>
  <si>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</si>
  <si>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</si>
  <si>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</si>
  <si>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</si>
  <si>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</si>
  <si>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</si>
  <si>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</si>
  <si>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</si>
  <si>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</si>
  <si>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</si>
  <si>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</si>
  <si>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</si>
  <si>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</si>
  <si>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</si>
  <si>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</si>
  <si>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</si>
  <si>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</si>
  <si>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</si>
  <si>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</si>
  <si>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</si>
  <si>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</si>
  <si>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</si>
  <si>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</si>
  <si>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</si>
  <si>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</si>
  <si>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</si>
  <si>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</si>
  <si>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</si>
  <si>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</si>
  <si>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</si>
  <si>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</si>
  <si>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</si>
  <si>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</si>
  <si>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</si>
  <si>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</si>
  <si>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</si>
  <si>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</si>
  <si>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</si>
  <si>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</si>
  <si>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</si>
  <si>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</si>
  <si>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</si>
  <si>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</si>
  <si>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</si>
  <si>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</si>
  <si>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</si>
  <si>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</si>
  <si>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</si>
  <si>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</si>
  <si>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</si>
  <si>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</si>
  <si>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</si>
  <si>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</si>
  <si>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</si>
  <si>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</si>
  <si>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</si>
  <si>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</si>
  <si>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</si>
  <si>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</si>
  <si>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</si>
  <si>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</si>
  <si>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</si>
  <si>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</si>
  <si>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</si>
  <si>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</si>
  <si>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</si>
  <si>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</si>
  <si>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</si>
  <si>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</si>
  <si>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</si>
  <si>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</si>
  <si>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</si>
  <si>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</si>
  <si>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</si>
  <si>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</si>
  <si>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</si>
  <si>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</si>
  <si>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</si>
  <si>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</si>
  <si>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</si>
  <si>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</si>
  <si>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</si>
  <si>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</si>
  <si>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</si>
  <si>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</si>
  <si>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</si>
  <si>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</si>
  <si>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</si>
  <si>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</si>
  <si>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</si>
  <si>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</si>
  <si>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</si>
  <si>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</si>
  <si>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</si>
  <si>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</si>
  <si>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</si>
  <si>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</si>
  <si>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</si>
  <si>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</si>
  <si>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</si>
  <si>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</si>
  <si>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</si>
  <si>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</si>
  <si>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</si>
  <si>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</si>
  <si>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</si>
  <si>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</si>
  <si>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</si>
  <si>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</si>
  <si>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</si>
  <si>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</si>
  <si>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</si>
  <si>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</si>
  <si>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</si>
  <si>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</si>
  <si>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</si>
  <si>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</si>
  <si>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</si>
  <si>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</si>
  <si>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</si>
  <si>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</si>
  <si>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</si>
  <si>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</si>
  <si>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</si>
  <si>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</si>
  <si>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</si>
  <si>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</si>
  <si>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</si>
  <si>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</si>
  <si>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</si>
  <si>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</si>
  <si>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</si>
  <si>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</si>
  <si>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</si>
  <si>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</si>
  <si>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</si>
  <si>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</si>
  <si>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</si>
  <si>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</si>
  <si>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</si>
  <si>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</si>
  <si>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</si>
  <si>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</si>
  <si>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</si>
  <si>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</si>
  <si>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</si>
  <si>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</si>
  <si>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</si>
  <si>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</si>
  <si>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</si>
  <si>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</si>
  <si>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</si>
  <si>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</si>
  <si>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</si>
  <si>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</si>
  <si>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</si>
  <si>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</si>
  <si>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</si>
  <si>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</si>
  <si>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</si>
  <si>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</si>
  <si>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</si>
  <si>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</si>
  <si>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</si>
  <si>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</si>
  <si>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</si>
  <si>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</si>
  <si>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</si>
  <si>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</si>
  <si>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</si>
  <si>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</si>
  <si>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</si>
  <si>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</si>
  <si>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</si>
  <si>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</si>
  <si>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</si>
  <si>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</si>
  <si>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</si>
  <si>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</si>
  <si>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</si>
  <si>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</si>
  <si>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</si>
  <si>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</si>
  <si>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</si>
  <si>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</si>
  <si>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</si>
  <si>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</si>
  <si>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</si>
  <si>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</si>
  <si>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</si>
  <si>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</si>
  <si>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</si>
  <si>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</si>
  <si>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</si>
  <si>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</si>
  <si>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</si>
  <si>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</si>
  <si>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</si>
  <si>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</si>
  <si>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</si>
  <si>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</si>
  <si>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</si>
  <si>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</si>
  <si>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</si>
  <si>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</si>
  <si>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</si>
  <si>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</si>
  <si>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</si>
  <si>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</si>
  <si>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</si>
  <si>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</si>
  <si>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</si>
  <si>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</si>
  <si>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</si>
  <si>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</si>
  <si>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</si>
  <si>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</si>
  <si>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</si>
  <si>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</si>
  <si>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</si>
  <si>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</si>
  <si>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</si>
  <si>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</si>
  <si>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</si>
  <si>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</si>
  <si>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</si>
  <si>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</si>
  <si>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</si>
  <si>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</si>
  <si>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</si>
  <si>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</si>
  <si>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</si>
  <si>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</si>
  <si>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</si>
  <si>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</si>
  <si>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</si>
  <si>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</si>
  <si>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</si>
  <si>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</si>
  <si>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</si>
  <si>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</si>
  <si>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</si>
  <si>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</si>
  <si>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</si>
  <si>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</si>
  <si>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</si>
  <si>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</si>
  <si>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</si>
  <si>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</si>
  <si>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</si>
  <si>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</si>
  <si>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</si>
  <si>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</si>
  <si>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</si>
  <si>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</si>
  <si>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</si>
  <si>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</si>
  <si>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</si>
  <si>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</si>
  <si>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</si>
  <si>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</si>
  <si>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</si>
  <si>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</si>
  <si>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</si>
  <si>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</si>
  <si>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</si>
  <si>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</si>
  <si>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</si>
  <si>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</si>
  <si>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</si>
  <si>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</si>
  <si>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</si>
  <si>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</si>
  <si>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</si>
  <si>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</si>
  <si>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</si>
  <si>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</si>
  <si>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</si>
  <si>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</si>
  <si>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</si>
  <si>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</si>
  <si>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</si>
  <si>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</si>
  <si>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</si>
  <si>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</si>
  <si>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</si>
  <si>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</si>
  <si>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</si>
  <si>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</si>
  <si>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</si>
  <si>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</si>
  <si>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</si>
  <si>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</si>
  <si>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</si>
  <si>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</si>
  <si>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</si>
  <si>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</si>
  <si>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</si>
  <si>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</si>
  <si>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</si>
  <si>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</si>
  <si>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</si>
  <si>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</si>
  <si>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</si>
  <si>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</si>
  <si>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</si>
  <si>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</si>
  <si>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</si>
  <si>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</si>
  <si>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</si>
  <si>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</si>
  <si>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</si>
  <si>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</si>
  <si>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</si>
  <si>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</si>
  <si>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</si>
  <si>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</si>
  <si>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</si>
  <si>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</si>
  <si>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</si>
  <si>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</si>
  <si>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</si>
  <si>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</si>
  <si>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</si>
  <si>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</si>
  <si>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</si>
  <si>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</si>
  <si>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</si>
  <si>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</si>
  <si>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</si>
  <si>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</si>
  <si>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</si>
  <si>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</si>
  <si>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</si>
  <si>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</si>
  <si>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</si>
  <si>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</si>
  <si>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</si>
  <si>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</si>
  <si>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</si>
  <si>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</si>
  <si>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</si>
  <si>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</si>
  <si>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</si>
  <si>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</si>
  <si>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</si>
  <si>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</si>
  <si>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</si>
  <si>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</si>
  <si>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</si>
  <si>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</si>
  <si>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</si>
  <si>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</si>
  <si>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</si>
  <si>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</si>
  <si>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</si>
  <si>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</si>
  <si>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</si>
  <si>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</si>
  <si>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</si>
  <si>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</si>
  <si>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</si>
  <si>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</si>
  <si>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</si>
  <si>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</si>
  <si>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</si>
  <si>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</si>
  <si>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</si>
  <si>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</si>
  <si>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</si>
  <si>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</si>
  <si>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</si>
  <si>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</si>
  <si>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</si>
  <si>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</si>
  <si>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</si>
  <si>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</si>
  <si>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</si>
  <si>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</si>
  <si>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</si>
  <si>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</si>
  <si>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</si>
  <si>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</si>
  <si>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</si>
  <si>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</si>
  <si>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</si>
  <si>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</si>
  <si>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</si>
  <si>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</si>
  <si>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</si>
  <si>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</si>
  <si>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</si>
  <si>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</si>
  <si>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</si>
  <si>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</si>
  <si>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</si>
  <si>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</si>
  <si>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</si>
  <si>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</si>
  <si>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</si>
  <si>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</si>
  <si>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</si>
  <si>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</si>
  <si>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</si>
  <si>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</si>
  <si>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</si>
  <si>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</si>
  <si>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</si>
  <si>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</si>
  <si>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</si>
  <si>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</si>
  <si>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</si>
  <si>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</si>
  <si>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</si>
  <si>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</si>
  <si>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</si>
  <si>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</si>
  <si>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</si>
  <si>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</si>
  <si>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</si>
  <si>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</si>
  <si>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</si>
  <si>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</si>
  <si>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</si>
  <si>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</si>
  <si>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</si>
  <si>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</si>
  <si>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</si>
  <si>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</si>
  <si>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</si>
  <si>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</si>
  <si>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</si>
  <si>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</si>
  <si>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</si>
  <si>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</si>
  <si>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</si>
  <si>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</si>
  <si>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</si>
  <si>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</si>
  <si>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</si>
  <si>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</si>
  <si>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</si>
  <si>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</si>
  <si>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</si>
  <si>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</si>
  <si>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</si>
  <si>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</si>
  <si>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</si>
  <si>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</si>
  <si>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</si>
  <si>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</si>
  <si>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</si>
  <si>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</si>
  <si>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</si>
  <si>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</si>
  <si>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</si>
  <si>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</si>
  <si>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</si>
  <si>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</si>
  <si>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</si>
  <si>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</si>
  <si>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</si>
  <si>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</si>
  <si>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</si>
  <si>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</si>
  <si>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</si>
  <si>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</si>
  <si>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</si>
  <si>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</si>
  <si>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</si>
  <si>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</si>
  <si>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</si>
  <si>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</si>
  <si>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</si>
  <si>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</si>
  <si>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</si>
  <si>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</si>
  <si>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</si>
  <si>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</si>
  <si>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</si>
  <si>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</si>
  <si>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</si>
  <si>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</si>
  <si>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</si>
  <si>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</si>
  <si>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</si>
  <si>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</si>
  <si>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</si>
  <si>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</si>
  <si>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</si>
  <si>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</si>
  <si>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</si>
  <si>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</si>
  <si>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</si>
  <si>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</si>
  <si>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</si>
  <si>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</si>
  <si>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</si>
  <si>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</si>
  <si>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</si>
  <si>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</si>
  <si>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</si>
  <si>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</si>
  <si>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</si>
  <si>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</si>
  <si>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</si>
  <si>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</si>
  <si>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</si>
  <si>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</si>
  <si>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</si>
  <si>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</si>
  <si>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</si>
  <si>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</si>
  <si>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</si>
  <si>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</si>
  <si>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</si>
  <si>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</si>
  <si>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</si>
  <si>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</si>
  <si>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</si>
  <si>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</si>
  <si>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</si>
  <si>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</si>
  <si>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</si>
  <si>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</si>
  <si>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</si>
  <si>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</si>
  <si>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</si>
  <si>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</si>
  <si>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</si>
  <si>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</si>
  <si>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</si>
  <si>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</si>
  <si>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</si>
  <si>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</si>
  <si>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</si>
  <si>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</si>
  <si>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</si>
  <si>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</si>
  <si>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</si>
  <si>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</si>
  <si>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</si>
  <si>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</si>
  <si>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</si>
  <si>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</si>
  <si>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</si>
  <si>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</si>
  <si>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</si>
  <si>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</si>
  <si>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</si>
  <si>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</si>
  <si>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</si>
  <si>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</si>
  <si>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</si>
  <si>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</si>
  <si>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</si>
  <si>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</si>
  <si>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</si>
  <si>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</si>
  <si>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</si>
  <si>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</si>
  <si>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</si>
  <si>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</si>
  <si>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</si>
  <si>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</si>
  <si>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</si>
  <si>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</si>
  <si>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</si>
  <si>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</si>
  <si>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</si>
  <si>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</si>
  <si>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</si>
  <si>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</si>
  <si>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</si>
  <si>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</si>
  <si>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</si>
  <si>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</si>
  <si>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</si>
  <si>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</si>
  <si>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</si>
  <si>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</si>
  <si>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</si>
  <si>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</si>
  <si>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</si>
  <si>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</si>
  <si>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</si>
  <si>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</si>
  <si>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</si>
  <si>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</si>
  <si>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</si>
  <si>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</si>
  <si>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</si>
  <si>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</si>
  <si>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</si>
  <si>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</si>
  <si>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</si>
  <si>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</si>
  <si>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</si>
  <si>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</si>
  <si>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</si>
  <si>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</si>
  <si>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</si>
  <si>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</si>
  <si>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</si>
  <si>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</si>
  <si>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</si>
  <si>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</si>
  <si>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</si>
  <si>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</si>
  <si>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</si>
  <si>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</si>
  <si>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</si>
  <si>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</si>
  <si>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</si>
  <si>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</si>
  <si>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</si>
  <si>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</si>
  <si>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</si>
  <si>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</si>
  <si>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</si>
  <si>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</si>
  <si>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</si>
  <si>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</si>
  <si>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</si>
  <si>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</si>
  <si>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</si>
  <si>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</si>
  <si>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</si>
  <si>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</si>
  <si>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</si>
  <si>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</si>
  <si>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</si>
  <si>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</si>
  <si>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</si>
  <si>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</si>
  <si>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</si>
  <si>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</si>
  <si>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</si>
  <si>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</si>
  <si>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</si>
  <si>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</si>
  <si>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</si>
  <si>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</si>
  <si>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</si>
  <si>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</si>
  <si>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</si>
  <si>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</si>
  <si>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</si>
  <si>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</si>
  <si>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</si>
  <si>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</si>
  <si>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</si>
  <si>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</si>
  <si>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</si>
  <si>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</si>
  <si>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</si>
  <si>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</si>
  <si>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</si>
  <si>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</si>
  <si>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</si>
  <si>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</si>
  <si>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</si>
  <si>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</si>
  <si>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</si>
  <si>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</si>
  <si>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</si>
  <si>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</si>
  <si>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</si>
  <si>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</si>
  <si>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</si>
  <si>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</si>
  <si>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</si>
  <si>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</si>
  <si>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</si>
  <si>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</si>
  <si>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</si>
  <si>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</si>
  <si>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</si>
  <si>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</si>
  <si>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</si>
  <si>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</si>
  <si>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</si>
  <si>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</si>
  <si>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</si>
  <si>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</si>
  <si>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</si>
  <si>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</si>
  <si>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</si>
  <si>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</si>
  <si>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</si>
  <si>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</si>
  <si>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</si>
  <si>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</si>
  <si>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</si>
  <si>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</si>
  <si>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</si>
  <si>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</si>
  <si>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</si>
  <si>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</si>
  <si>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</si>
  <si>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</si>
  <si>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</si>
  <si>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</si>
  <si>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</si>
  <si>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</si>
  <si>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</si>
  <si>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</si>
  <si>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</si>
  <si>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</si>
  <si>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</si>
  <si>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</si>
  <si>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</si>
  <si>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</si>
  <si>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</si>
  <si>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</si>
  <si>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</si>
  <si>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</si>
  <si>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</si>
  <si>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</si>
  <si>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</si>
  <si>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</si>
  <si>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</si>
  <si>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</si>
  <si>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</si>
  <si>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</si>
  <si>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</si>
  <si>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</si>
  <si>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</si>
  <si>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</si>
  <si>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</si>
  <si>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</si>
  <si>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</si>
  <si>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</si>
  <si>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</si>
  <si>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</si>
  <si>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</si>
  <si>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</si>
  <si>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</si>
  <si>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</si>
  <si>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</si>
  <si>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</si>
  <si>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</si>
  <si>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</si>
  <si>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</si>
  <si>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</si>
  <si>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</si>
  <si>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</si>
  <si>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</si>
  <si>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</si>
  <si>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</si>
  <si>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</si>
  <si>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</si>
  <si>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</si>
  <si>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</si>
  <si>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</si>
  <si>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</si>
  <si>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</si>
  <si>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</si>
  <si>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</si>
  <si>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</si>
  <si>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</si>
  <si>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</si>
  <si>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</si>
  <si>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</si>
  <si>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</si>
  <si>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</si>
  <si>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</si>
  <si>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</si>
  <si>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</si>
  <si>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</si>
  <si>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</si>
  <si>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</si>
  <si>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</si>
  <si>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</si>
  <si>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</si>
  <si>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</si>
  <si>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</si>
  <si>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</si>
  <si>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</si>
  <si>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</si>
  <si>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</si>
  <si>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</si>
  <si>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</si>
  <si>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</si>
  <si>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</si>
  <si>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</si>
  <si>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</si>
  <si>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</si>
  <si>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</si>
  <si>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</si>
  <si>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</si>
  <si>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</si>
  <si>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</si>
  <si>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</si>
  <si>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</si>
  <si>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</si>
  <si>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</si>
  <si>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</si>
  <si>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</si>
  <si>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</si>
  <si>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</si>
  <si>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</si>
  <si>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</si>
  <si>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</si>
  <si>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</si>
  <si>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</si>
  <si>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</si>
  <si>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</si>
  <si>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</si>
  <si>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</si>
  <si>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</si>
  <si>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</si>
  <si>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</si>
  <si>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</si>
  <si>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</si>
  <si>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</si>
  <si>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</si>
  <si>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</si>
  <si>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</si>
  <si>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</si>
  <si>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</si>
  <si>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</si>
  <si>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</si>
  <si>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</si>
  <si>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</si>
  <si>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</si>
  <si>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</si>
  <si>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</si>
  <si>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</si>
  <si>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</si>
  <si>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</si>
  <si>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</si>
  <si>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</si>
  <si>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</si>
  <si>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</si>
  <si>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</si>
  <si>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</si>
  <si>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</si>
  <si>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</si>
  <si>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</si>
  <si>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</si>
  <si>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</si>
  <si>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</si>
  <si>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</si>
  <si>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</si>
  <si>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</si>
  <si>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</si>
  <si>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</si>
  <si>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</si>
  <si>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</si>
  <si>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</si>
  <si>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</si>
  <si>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</si>
  <si>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</si>
  <si>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</si>
  <si>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</si>
  <si>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</si>
  <si>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</si>
  <si>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</si>
  <si>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</si>
  <si>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</si>
  <si>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</si>
  <si>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</si>
  <si>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</si>
  <si>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</si>
  <si>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</si>
  <si>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</si>
  <si>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</si>
  <si>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</si>
  <si>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</si>
  <si>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</si>
  <si>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</si>
  <si>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</si>
  <si>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</si>
  <si>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</si>
  <si>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</si>
  <si>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</si>
  <si>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</si>
  <si>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</si>
  <si>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</si>
  <si>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</si>
  <si>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</si>
  <si>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</si>
  <si>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</si>
  <si>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</si>
  <si>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</si>
  <si>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</si>
  <si>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</si>
  <si>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</si>
  <si>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</si>
  <si>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</si>
  <si>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</si>
  <si>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</si>
  <si>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</si>
  <si>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</si>
  <si>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</si>
  <si>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</si>
  <si>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</si>
  <si>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</si>
  <si>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</si>
  <si>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</si>
  <si>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</si>
  <si>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</si>
  <si>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</si>
  <si>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</si>
  <si>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</si>
  <si>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</si>
  <si>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</si>
  <si>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</si>
  <si>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</si>
  <si>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</si>
  <si>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</si>
  <si>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</si>
  <si>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</si>
  <si>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</si>
  <si>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</si>
  <si>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</si>
  <si>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</si>
  <si>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</si>
  <si>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</si>
  <si>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</si>
  <si>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</si>
  <si>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</si>
  <si>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</si>
  <si>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</si>
  <si>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</si>
  <si>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</si>
  <si>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</si>
  <si>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</si>
  <si>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</si>
  <si>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</si>
  <si>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</si>
  <si>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</si>
  <si>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</si>
  <si>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</si>
  <si>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</si>
  <si>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</si>
  <si>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</si>
  <si>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</si>
  <si>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</si>
  <si>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</si>
  <si>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</si>
  <si>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</si>
  <si>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</si>
  <si>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</si>
  <si>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</si>
  <si>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</si>
  <si>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</si>
  <si>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</si>
  <si>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</si>
  <si>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</si>
  <si>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</si>
  <si>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</si>
  <si>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</si>
  <si>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</si>
  <si>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</si>
  <si>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</si>
  <si>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</si>
  <si>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</si>
  <si>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</si>
  <si>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</si>
  <si>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</si>
  <si>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</si>
  <si>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</si>
  <si>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</si>
  <si>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</si>
  <si>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</si>
  <si>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</si>
  <si>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</si>
  <si>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</si>
  <si>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</si>
  <si>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</si>
  <si>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</si>
  <si>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</si>
  <si>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</si>
  <si>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</si>
  <si>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</si>
  <si>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</si>
  <si>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</si>
  <si>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</si>
  <si>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</si>
  <si>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</si>
  <si>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</si>
  <si>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</si>
  <si>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</si>
  <si>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</si>
  <si>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</si>
  <si>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</si>
  <si>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</si>
  <si>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</si>
  <si>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</si>
  <si>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</si>
  <si>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</si>
  <si>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</si>
  <si>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</si>
  <si>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</si>
  <si>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</si>
  <si>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</si>
  <si>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</si>
  <si>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</si>
  <si>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</si>
  <si>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</si>
  <si>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</si>
  <si>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</si>
  <si>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</si>
  <si>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</si>
  <si>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</si>
  <si>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</si>
  <si>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</si>
  <si>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</si>
  <si>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</si>
  <si>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</si>
  <si>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</si>
  <si>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</si>
  <si>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</si>
  <si>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</si>
  <si>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</si>
  <si>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</si>
  <si>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</si>
  <si>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</si>
  <si>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</si>
  <si>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</si>
  <si>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</si>
  <si>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</si>
  <si>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</si>
  <si>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</si>
  <si>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</si>
  <si>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</si>
  <si>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</si>
  <si>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</si>
  <si>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</si>
  <si>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</si>
  <si>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</si>
  <si>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</si>
  <si>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</si>
  <si>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</si>
  <si>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</si>
  <si>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</si>
  <si>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</si>
  <si>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</si>
  <si>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</si>
  <si>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</si>
  <si>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</si>
  <si>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</si>
  <si>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</si>
  <si>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</si>
  <si>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</si>
  <si>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</si>
  <si>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</si>
  <si>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</si>
  <si>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</si>
  <si>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</si>
  <si>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</si>
  <si>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</si>
  <si>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</si>
  <si>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</si>
  <si>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</si>
  <si>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</si>
  <si>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</si>
  <si>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</si>
  <si>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</si>
  <si>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</si>
  <si>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</si>
  <si>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</si>
  <si>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</si>
  <si>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</si>
  <si>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</si>
  <si>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</si>
  <si>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</si>
  <si>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</si>
  <si>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</si>
  <si>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</si>
  <si>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</si>
  <si>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</si>
  <si>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</si>
  <si>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</si>
  <si>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</si>
  <si>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</si>
  <si>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</si>
  <si>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</si>
  <si>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</si>
  <si>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</si>
  <si>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</si>
  <si>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</si>
  <si>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</si>
  <si>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</si>
  <si>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</si>
  <si>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</si>
  <si>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</si>
  <si>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</si>
  <si>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</si>
  <si>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</si>
  <si>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</si>
  <si>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</si>
  <si>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</si>
  <si>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</si>
  <si>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</si>
  <si>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</si>
  <si>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</si>
  <si>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</si>
  <si>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</si>
  <si>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</si>
  <si>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</si>
  <si>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</si>
  <si>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</si>
  <si>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</si>
  <si>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</si>
  <si>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</si>
  <si>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</si>
  <si>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</si>
  <si>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</si>
  <si>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</si>
  <si>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</si>
  <si>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</si>
  <si>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</si>
  <si>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</si>
  <si>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</si>
  <si>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</si>
  <si>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</si>
  <si>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</si>
  <si>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</si>
  <si>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</si>
  <si>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</si>
  <si>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</si>
  <si>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</si>
  <si>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</si>
  <si>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</si>
  <si>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</si>
  <si>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</si>
  <si>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</si>
  <si>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</si>
  <si>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</si>
  <si>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</si>
  <si>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</si>
  <si>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</si>
  <si>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</si>
  <si>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</si>
  <si>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</si>
  <si>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</si>
  <si>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</si>
  <si>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</si>
  <si>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</si>
  <si>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</si>
  <si>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</si>
  <si>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</si>
  <si>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</si>
  <si>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</si>
  <si>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</si>
  <si>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</si>
  <si>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</si>
  <si>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</si>
  <si>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</si>
  <si>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</si>
  <si>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</si>
  <si>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</si>
  <si>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</si>
  <si>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</si>
  <si>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</si>
  <si>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</si>
  <si>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</si>
  <si>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</si>
  <si>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</si>
  <si>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</si>
  <si>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</si>
  <si>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</si>
  <si>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</si>
  <si>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</si>
  <si>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</si>
  <si>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</si>
  <si>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</si>
  <si>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</si>
  <si>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</si>
  <si>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</si>
  <si>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</si>
  <si>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</si>
  <si>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</si>
  <si>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</si>
  <si>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</si>
  <si>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</si>
  <si>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</si>
  <si>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</si>
  <si>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</si>
  <si>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</si>
  <si>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</si>
  <si>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</si>
  <si>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</si>
  <si>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</si>
  <si>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</si>
  <si>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</si>
  <si>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</si>
  <si>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</si>
  <si>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</si>
  <si>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</si>
  <si>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</si>
  <si>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</si>
  <si>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</si>
  <si>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</si>
  <si>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</si>
  <si>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</si>
  <si>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</si>
  <si>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</si>
  <si>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</si>
  <si>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</si>
  <si>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</si>
  <si>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</si>
  <si>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</si>
  <si>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</si>
  <si>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</si>
  <si>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</si>
  <si>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</si>
  <si>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</si>
  <si>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</si>
  <si>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</si>
  <si>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</si>
  <si>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</si>
  <si>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</si>
  <si>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</si>
  <si>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</si>
  <si>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</si>
  <si>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</si>
  <si>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</si>
  <si>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</si>
  <si>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</si>
  <si>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</si>
  <si>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</si>
  <si>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</si>
  <si>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</si>
  <si>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</si>
  <si>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</si>
  <si>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</si>
  <si>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</si>
  <si>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</si>
  <si>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</si>
  <si>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</si>
  <si>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</si>
  <si>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</si>
  <si>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</si>
  <si>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</si>
  <si>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</si>
  <si>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</si>
  <si>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</si>
  <si>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</si>
  <si>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</si>
  <si>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</si>
  <si>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</si>
  <si>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</si>
  <si>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</si>
  <si>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</si>
  <si>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</si>
  <si>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</si>
  <si>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</si>
  <si>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</si>
  <si>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</si>
  <si>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</si>
  <si>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</si>
  <si>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</si>
  <si>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</si>
  <si>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</si>
  <si>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</si>
  <si>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</si>
  <si>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</si>
  <si>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</si>
  <si>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</si>
  <si>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</si>
  <si>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</si>
  <si>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</si>
  <si>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</si>
  <si>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</si>
  <si>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</si>
  <si>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</si>
  <si>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</si>
  <si>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</si>
  <si>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</si>
  <si>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</si>
  <si>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</si>
  <si>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</si>
  <si>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</si>
  <si>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</si>
  <si>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</si>
  <si>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</si>
  <si>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</si>
  <si>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</si>
  <si>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</si>
  <si>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</si>
  <si>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</si>
  <si>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</si>
  <si>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</si>
  <si>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</si>
  <si>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</si>
  <si>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</si>
  <si>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</si>
  <si>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</si>
  <si>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</si>
  <si>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</si>
  <si>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</si>
  <si>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</si>
  <si>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</si>
  <si>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</si>
  <si>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</si>
  <si>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</si>
  <si>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</si>
  <si>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</si>
  <si>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</si>
  <si>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</si>
  <si>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</si>
  <si>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</si>
  <si>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</si>
  <si>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</si>
  <si>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</si>
  <si>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</si>
  <si>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</si>
  <si>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</si>
  <si>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</si>
  <si>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</si>
  <si>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</si>
  <si>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</si>
  <si>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</si>
  <si>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</si>
  <si>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</si>
  <si>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</si>
  <si>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</si>
  <si>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</si>
  <si>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</si>
  <si>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</si>
  <si>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</si>
  <si>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</si>
  <si>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</si>
  <si>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</si>
  <si>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</si>
  <si>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</si>
  <si>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</si>
  <si>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</si>
  <si>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</si>
  <si>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</si>
  <si>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</si>
  <si>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</si>
  <si>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</si>
  <si>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</si>
  <si>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</si>
  <si>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</si>
  <si>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</si>
  <si>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</si>
  <si>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</si>
  <si>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</si>
  <si>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</si>
  <si>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</si>
  <si>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</si>
  <si>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</si>
  <si>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</si>
  <si>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</si>
  <si>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</si>
  <si>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</si>
  <si>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</si>
  <si>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</si>
  <si>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</si>
  <si>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</si>
  <si>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</si>
  <si>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</si>
  <si>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</si>
  <si>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</si>
  <si>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</si>
  <si>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</si>
  <si>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</si>
  <si>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</si>
  <si>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</si>
  <si>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</si>
  <si>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</si>
  <si>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</si>
  <si>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</si>
  <si>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</si>
  <si>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</si>
  <si>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</si>
  <si>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</si>
  <si>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</si>
  <si>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</si>
  <si>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</si>
  <si>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</si>
  <si>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</si>
  <si>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</si>
  <si>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</si>
  <si>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</si>
  <si>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</si>
  <si>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</si>
  <si>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</si>
  <si>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</si>
  <si>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</si>
  <si>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</si>
  <si>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</si>
  <si>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</si>
  <si>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</si>
  <si>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</si>
  <si>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</si>
  <si>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</si>
  <si>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</si>
  <si>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</si>
  <si>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</si>
  <si>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</si>
  <si>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</si>
  <si>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</si>
  <si>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</si>
  <si>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</si>
  <si>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</si>
  <si>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</si>
  <si>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</si>
  <si>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</si>
  <si>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</si>
  <si>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</si>
  <si>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</si>
  <si>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</si>
  <si>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</si>
  <si>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</si>
  <si>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</si>
  <si>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</si>
  <si>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</si>
  <si>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</si>
  <si>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</si>
  <si>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</si>
  <si>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</si>
  <si>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</si>
  <si>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</si>
  <si>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</si>
  <si>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</si>
  <si>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</si>
  <si>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</si>
  <si>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</si>
  <si>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</si>
  <si>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</si>
  <si>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</si>
  <si>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</si>
  <si>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</si>
  <si>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</si>
  <si>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</si>
  <si>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</si>
  <si>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</si>
  <si>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</si>
  <si>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</si>
  <si>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</si>
  <si>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</si>
  <si>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</si>
  <si>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</si>
  <si>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</si>
  <si>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</si>
  <si>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</si>
  <si>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</si>
  <si>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</si>
  <si>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</si>
  <si>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</si>
  <si>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</si>
  <si>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</si>
  <si>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</si>
  <si>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</si>
  <si>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</si>
  <si>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</si>
  <si>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</si>
  <si>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</si>
  <si>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</si>
  <si>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</si>
  <si>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</si>
  <si>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</si>
  <si>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</si>
  <si>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</si>
  <si>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</si>
  <si>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</si>
  <si>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</si>
  <si>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</si>
  <si>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</si>
  <si>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</si>
  <si>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</si>
  <si>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</si>
  <si>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</si>
  <si>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</si>
  <si>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</si>
  <si>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</si>
  <si>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</si>
  <si>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</si>
  <si>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</si>
  <si>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</si>
  <si>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</si>
  <si>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</si>
  <si>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</si>
  <si>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</si>
  <si>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</si>
  <si>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</si>
  <si>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</si>
  <si>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</si>
  <si>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</si>
  <si>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</si>
  <si>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</si>
  <si>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</si>
  <si>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</si>
  <si>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</si>
  <si>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</si>
  <si>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</si>
  <si>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</si>
  <si>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</si>
  <si>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</si>
  <si>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</si>
  <si>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</si>
  <si>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</si>
  <si>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</si>
  <si>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</si>
  <si>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</si>
  <si>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</si>
  <si>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</si>
  <si>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</si>
  <si>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</si>
  <si>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</si>
  <si>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</si>
  <si>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</si>
  <si>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</si>
  <si>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</si>
  <si>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</si>
  <si>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</si>
  <si>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</si>
  <si>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</si>
  <si>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</si>
  <si>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</si>
  <si>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</si>
  <si>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</si>
  <si>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</si>
  <si>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</si>
  <si>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</si>
  <si>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</si>
  <si>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</si>
  <si>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</si>
  <si>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</si>
  <si>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</si>
  <si>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</si>
  <si>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</si>
  <si>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</si>
  <si>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</si>
  <si>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</si>
  <si>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</si>
  <si>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</si>
  <si>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</si>
  <si>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</si>
  <si>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</si>
  <si>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</si>
  <si>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</si>
  <si>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</si>
  <si>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</si>
  <si>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</si>
  <si>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</si>
  <si>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</si>
  <si>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</si>
  <si>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</si>
  <si>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</si>
  <si>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</si>
  <si>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</si>
  <si>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</si>
  <si>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</si>
  <si>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</si>
  <si>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</si>
  <si>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</si>
  <si>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</si>
  <si>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</si>
  <si>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</si>
  <si>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</si>
  <si>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</si>
  <si>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</si>
  <si>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</si>
  <si>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</si>
  <si>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</si>
  <si>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</si>
  <si>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</si>
  <si>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</si>
  <si>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</si>
  <si>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</si>
  <si>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</si>
  <si>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</si>
  <si>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</si>
  <si>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</si>
  <si>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</si>
  <si>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</si>
  <si>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</si>
  <si>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</si>
  <si>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</si>
  <si>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</si>
  <si>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</si>
  <si>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</si>
  <si>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</si>
  <si>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</si>
  <si>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</si>
  <si>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</si>
  <si>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</si>
  <si>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</si>
  <si>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</si>
  <si>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</si>
  <si>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</si>
  <si>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</si>
  <si>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</si>
  <si>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</si>
  <si>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</si>
  <si>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</si>
  <si>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</si>
  <si>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</si>
  <si>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</si>
  <si>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</si>
  <si>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</si>
  <si>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</si>
  <si>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</si>
  <si>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</si>
  <si>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</si>
  <si>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</si>
  <si>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</si>
  <si>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</si>
  <si>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</si>
  <si>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</si>
  <si>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</si>
  <si>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</si>
  <si>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</si>
  <si>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</si>
  <si>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</si>
  <si>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</si>
  <si>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</si>
  <si>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</si>
  <si>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</si>
  <si>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</si>
  <si>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</si>
  <si>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</si>
  <si>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</si>
  <si>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</si>
  <si>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</si>
  <si>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</si>
  <si>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</si>
  <si>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</si>
  <si>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</si>
  <si>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</si>
  <si>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</si>
  <si>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</si>
  <si>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</si>
  <si>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</si>
  <si>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</si>
  <si>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</si>
  <si>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</si>
  <si>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</si>
  <si>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</si>
  <si>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</si>
  <si>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</si>
  <si>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</si>
  <si>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</si>
  <si>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</si>
  <si>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</si>
  <si>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</si>
  <si>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</si>
  <si>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</si>
  <si>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</si>
  <si>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</si>
  <si>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</si>
  <si>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</si>
  <si>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</si>
  <si>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</si>
  <si>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</si>
  <si>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</si>
  <si>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</si>
  <si>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</si>
  <si>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</si>
  <si>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</si>
  <si>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</si>
  <si>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</si>
  <si>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</si>
  <si>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</si>
  <si>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</si>
  <si>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</si>
  <si>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</si>
  <si>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</si>
  <si>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</si>
  <si>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</si>
  <si>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</si>
  <si>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</si>
  <si>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</si>
  <si>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</si>
  <si>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</si>
  <si>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</si>
  <si>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</si>
  <si>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</si>
  <si>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</si>
  <si>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</si>
  <si>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</si>
  <si>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</si>
  <si>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</si>
  <si>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</si>
  <si>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</si>
  <si>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</si>
  <si>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</si>
  <si>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</si>
  <si>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</si>
  <si>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</si>
  <si>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</si>
  <si>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</si>
  <si>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</si>
  <si>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</si>
  <si>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</si>
  <si>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</si>
  <si>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</si>
  <si>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</si>
  <si>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</si>
  <si>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</si>
  <si>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</si>
  <si>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</si>
  <si>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</si>
  <si>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</si>
  <si>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</si>
  <si>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</si>
  <si>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</si>
  <si>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</si>
  <si>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</si>
  <si>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</si>
  <si>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</si>
  <si>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</si>
  <si>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</si>
  <si>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</si>
  <si>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</si>
  <si>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</si>
  <si>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</si>
  <si>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</si>
  <si>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</si>
  <si>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</si>
  <si>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</si>
  <si>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</si>
  <si>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</si>
  <si>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</si>
  <si>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</si>
  <si>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</si>
  <si>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</si>
  <si>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</si>
  <si>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</si>
  <si>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</si>
  <si>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</si>
  <si>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</si>
  <si>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</si>
  <si>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</si>
  <si>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</si>
  <si>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</si>
  <si>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</si>
  <si>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</si>
  <si>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</si>
  <si>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</si>
  <si>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</si>
  <si>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</si>
  <si>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</si>
  <si>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</si>
  <si>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</si>
  <si>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</si>
  <si>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</si>
  <si>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</si>
  <si>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</si>
  <si>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</si>
  <si>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</si>
  <si>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</si>
  <si>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</si>
  <si>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</si>
  <si>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</si>
  <si>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</si>
  <si>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</si>
  <si>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</si>
  <si>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</si>
  <si>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</si>
  <si>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</si>
  <si>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</si>
  <si>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</si>
  <si>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</si>
  <si>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</si>
  <si>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</si>
  <si>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</si>
  <si>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</si>
  <si>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</si>
  <si>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</si>
  <si>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</si>
  <si>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</si>
  <si>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</si>
  <si>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</si>
  <si>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</si>
  <si>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</si>
  <si>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</si>
  <si>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</si>
  <si>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</si>
  <si>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</si>
  <si>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</si>
  <si>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</si>
  <si>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</si>
  <si>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</si>
  <si>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</si>
  <si>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</si>
  <si>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</si>
  <si>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</si>
  <si>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</si>
  <si>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</si>
  <si>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</si>
  <si>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</si>
  <si>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</si>
  <si>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</si>
  <si>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</si>
  <si>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</si>
  <si>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</si>
  <si>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</si>
  <si>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</si>
  <si>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</si>
  <si>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</si>
  <si>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</si>
  <si>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</si>
  <si>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</si>
  <si>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</si>
  <si>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</si>
  <si>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</si>
  <si>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</si>
  <si>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</si>
  <si>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</si>
  <si>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</si>
  <si>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</si>
  <si>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</si>
  <si>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</si>
  <si>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</si>
  <si>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</si>
  <si>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</si>
  <si>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</si>
  <si>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</si>
  <si>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</si>
  <si>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</si>
  <si>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</si>
  <si>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</si>
  <si>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</si>
  <si>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</si>
  <si>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</si>
  <si>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</si>
  <si>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</si>
  <si>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</si>
  <si>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</si>
  <si>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</si>
  <si>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</si>
  <si>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</si>
  <si>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</si>
  <si>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</si>
  <si>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</si>
  <si>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</si>
  <si>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</si>
  <si>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</si>
  <si>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</si>
  <si>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</si>
  <si>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</si>
  <si>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</si>
  <si>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</si>
  <si>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</si>
  <si>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</si>
  <si>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</si>
  <si>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</si>
  <si>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</si>
  <si>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</si>
  <si>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</si>
  <si>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</si>
  <si>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</si>
  <si>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</si>
  <si>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</si>
  <si>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</si>
  <si>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</si>
  <si>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</si>
  <si>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</si>
  <si>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</si>
  <si>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</si>
  <si>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</si>
  <si>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</si>
  <si>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</si>
  <si>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</si>
  <si>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</si>
  <si>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</si>
  <si>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</si>
  <si>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</si>
  <si>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</si>
  <si>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</si>
  <si>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</si>
  <si>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</si>
  <si>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</si>
  <si>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</si>
  <si>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</si>
  <si>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</si>
  <si>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</si>
  <si>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</si>
  <si>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</si>
  <si>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</si>
  <si>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</si>
  <si>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</si>
  <si>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</si>
  <si>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</si>
  <si>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</si>
  <si>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</si>
  <si>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</si>
  <si>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</si>
  <si>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</si>
  <si>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</si>
  <si>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</si>
  <si>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</si>
  <si>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</si>
  <si>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</si>
  <si>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</si>
  <si>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</si>
  <si>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</si>
  <si>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</si>
  <si>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</si>
  <si>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</si>
  <si>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</si>
  <si>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</si>
  <si>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</si>
  <si>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</si>
  <si>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</si>
  <si>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</si>
  <si>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</si>
  <si>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</si>
  <si>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</si>
  <si>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</si>
  <si>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</si>
  <si>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</si>
  <si>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</si>
  <si>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</si>
  <si>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</si>
  <si>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</si>
  <si>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</si>
  <si>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</si>
  <si>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</si>
  <si>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</si>
  <si>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</si>
  <si>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</si>
  <si>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</si>
  <si>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</si>
  <si>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</si>
  <si>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</si>
  <si>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</si>
  <si>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</si>
  <si>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</si>
  <si>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</si>
  <si>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</si>
  <si>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</si>
  <si>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</si>
  <si>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</si>
  <si>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</si>
  <si>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</si>
  <si>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</si>
  <si>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</si>
  <si>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</si>
  <si>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</si>
  <si>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</si>
  <si>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</si>
  <si>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</si>
  <si>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</si>
  <si>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</si>
  <si>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</si>
  <si>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</si>
  <si>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</si>
  <si>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</si>
  <si>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</si>
  <si>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</si>
  <si>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</si>
  <si>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</si>
  <si>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</si>
  <si>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</si>
  <si>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</si>
  <si>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</si>
  <si>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</si>
  <si>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</si>
  <si>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</si>
  <si>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</si>
  <si>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</si>
  <si>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</si>
  <si>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</si>
  <si>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</si>
  <si>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</si>
  <si>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</si>
  <si>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</si>
  <si>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</si>
  <si>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</si>
  <si>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</si>
  <si>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</si>
  <si>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</si>
  <si>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</si>
  <si>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</si>
  <si>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</si>
  <si>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</si>
  <si>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</si>
  <si>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</si>
  <si>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</si>
  <si>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</si>
  <si>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</si>
  <si>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</si>
  <si>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</si>
  <si>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</si>
  <si>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</si>
  <si>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</si>
  <si>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</si>
  <si>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</si>
  <si>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</si>
  <si>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</si>
  <si>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</si>
  <si>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</si>
  <si>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</si>
  <si>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</si>
  <si>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</si>
  <si>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</si>
  <si>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</si>
  <si>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</si>
  <si>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</si>
  <si>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</si>
  <si>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</si>
  <si>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</si>
  <si>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</si>
  <si>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</si>
  <si>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</si>
  <si>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</si>
  <si>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</si>
  <si>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</si>
  <si>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</si>
  <si>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</si>
  <si>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</si>
  <si>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</si>
  <si>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</si>
  <si>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</si>
  <si>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</si>
  <si>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</si>
  <si>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</si>
  <si>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</si>
  <si>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</si>
  <si>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</si>
  <si>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</si>
  <si>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</si>
  <si>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</si>
  <si>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</si>
  <si>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</si>
  <si>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</si>
  <si>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</si>
  <si>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</si>
  <si>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</si>
  <si>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</si>
  <si>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</si>
  <si>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</si>
  <si>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</si>
  <si>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</si>
  <si>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</si>
  <si>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</si>
  <si>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</si>
  <si>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</si>
  <si>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</si>
  <si>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</si>
  <si>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</si>
  <si>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</si>
  <si>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</si>
  <si>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</si>
  <si>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</si>
  <si>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</si>
  <si>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</si>
  <si>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</si>
  <si>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</si>
  <si>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</si>
  <si>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</si>
  <si>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</si>
  <si>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</si>
  <si>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</si>
  <si>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</si>
  <si>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</si>
  <si>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</si>
  <si>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</si>
  <si>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</si>
  <si>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</si>
  <si>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</si>
  <si>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</si>
  <si>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</si>
  <si>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</si>
  <si>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</si>
  <si>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</si>
  <si>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</si>
  <si>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</si>
  <si>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</si>
  <si>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</si>
  <si>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</si>
  <si>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</si>
  <si>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</si>
  <si>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</si>
  <si>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</si>
  <si>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</si>
  <si>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</si>
  <si>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</si>
  <si>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</si>
  <si>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</si>
  <si>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</si>
  <si>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</si>
  <si>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</si>
  <si>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</si>
  <si>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</si>
  <si>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</si>
  <si>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</si>
  <si>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</si>
  <si>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</si>
  <si>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</si>
  <si>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</si>
  <si>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</si>
  <si>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</si>
  <si>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</si>
  <si>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</si>
  <si>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</si>
  <si>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</si>
  <si>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</si>
  <si>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</si>
  <si>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</si>
  <si>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</si>
  <si>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</si>
  <si>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</si>
  <si>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</si>
  <si>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</si>
  <si>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</si>
  <si>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</si>
  <si>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</si>
  <si>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</si>
  <si>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</si>
  <si>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</si>
  <si>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</si>
  <si>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</si>
  <si>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</si>
  <si>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</si>
  <si>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</si>
  <si>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</si>
  <si>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</si>
  <si>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</si>
  <si>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</si>
  <si>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</si>
  <si>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</si>
  <si>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</si>
  <si>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</si>
  <si>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</si>
  <si>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</si>
  <si>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</si>
  <si>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</si>
  <si>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</si>
  <si>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</si>
  <si>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</si>
  <si>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</si>
  <si>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</si>
  <si>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</si>
  <si>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</si>
  <si>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</si>
  <si>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</si>
  <si>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</si>
  <si>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</si>
  <si>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</si>
  <si>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</si>
  <si>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</si>
  <si>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</si>
  <si>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</si>
  <si>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</si>
  <si>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</si>
  <si>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</si>
  <si>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</si>
  <si>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</si>
  <si>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</si>
  <si>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</si>
  <si>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</si>
  <si>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</si>
  <si>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</si>
  <si>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</si>
  <si>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</si>
  <si>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</si>
  <si>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</si>
  <si>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</si>
  <si>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</si>
  <si>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</si>
  <si>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</si>
  <si>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</si>
  <si>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</si>
  <si>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</si>
  <si>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</si>
  <si>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</si>
  <si>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</si>
  <si>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</si>
  <si>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</si>
  <si>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</si>
  <si>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</si>
  <si>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</si>
  <si>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</si>
  <si>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</si>
  <si>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</si>
  <si>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</si>
  <si>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</si>
  <si>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</si>
  <si>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</si>
  <si>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</si>
  <si>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</si>
  <si>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</si>
  <si>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</si>
  <si>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</si>
  <si>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</si>
  <si>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</si>
  <si>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</si>
  <si>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</si>
  <si>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</si>
  <si>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</si>
  <si>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</si>
  <si>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</si>
  <si>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</si>
  <si>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</si>
  <si>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</si>
  <si>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</si>
  <si>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</si>
  <si>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</si>
  <si>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</si>
  <si>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</si>
  <si>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</si>
  <si>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</si>
  <si>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</si>
  <si>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</si>
  <si>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</si>
  <si>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</si>
  <si>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</si>
  <si>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</si>
  <si>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</si>
  <si>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</si>
  <si>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</si>
  <si>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</si>
  <si>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</si>
  <si>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</si>
  <si>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</si>
  <si>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</si>
  <si>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</si>
  <si>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</si>
  <si>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</si>
  <si>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</si>
  <si>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</si>
  <si>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</si>
  <si>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</si>
  <si>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</si>
  <si>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</si>
  <si>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</si>
  <si>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</si>
  <si>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</si>
  <si>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</si>
  <si>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</si>
  <si>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</si>
  <si>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</si>
  <si>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</si>
  <si>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</si>
  <si>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</si>
  <si>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</si>
  <si>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</si>
  <si>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</si>
  <si>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</si>
  <si>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</si>
  <si>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</si>
  <si>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</si>
  <si>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</si>
  <si>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</si>
  <si>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</si>
  <si>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</si>
  <si>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</si>
  <si>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</si>
  <si>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</si>
  <si>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</si>
  <si>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</si>
  <si>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</si>
  <si>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</si>
  <si>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</si>
  <si>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</si>
  <si>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</si>
  <si>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</si>
  <si>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</si>
  <si>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</si>
  <si>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</si>
  <si>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</si>
  <si>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</si>
  <si>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</si>
  <si>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</si>
  <si>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</si>
  <si>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</si>
  <si>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</si>
  <si>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</si>
  <si>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</si>
  <si>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</si>
  <si>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</si>
  <si>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</si>
  <si>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</si>
  <si>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</si>
  <si>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</si>
  <si>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</si>
  <si>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</si>
  <si>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</si>
  <si>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</si>
  <si>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</si>
  <si>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</si>
  <si>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</si>
  <si>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</si>
  <si>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</si>
  <si>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</si>
  <si>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</si>
  <si>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</si>
  <si>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</si>
  <si>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</si>
  <si>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</si>
  <si>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</si>
  <si>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</si>
  <si>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</si>
  <si>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</si>
  <si>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</si>
  <si>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</si>
  <si>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</si>
  <si>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</si>
  <si>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</si>
  <si>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</si>
  <si>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</si>
  <si>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</si>
  <si>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</si>
  <si>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</si>
  <si>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</si>
  <si>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</si>
  <si>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</si>
  <si>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</si>
  <si>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</si>
  <si>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</si>
  <si>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</si>
  <si>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</si>
  <si>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</si>
  <si>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</si>
  <si>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</si>
  <si>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</si>
  <si>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</si>
  <si>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</si>
  <si>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</si>
  <si>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</si>
  <si>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</si>
  <si>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</si>
  <si>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</si>
  <si>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</si>
  <si>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</si>
  <si>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</si>
  <si>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</si>
  <si>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</si>
  <si>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</si>
  <si>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</si>
  <si>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</si>
  <si>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</si>
  <si>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</si>
  <si>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</si>
  <si>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</si>
  <si>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</si>
  <si>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</si>
  <si>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</si>
  <si>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</si>
  <si>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</si>
  <si>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</si>
  <si>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</si>
  <si>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</si>
  <si>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</si>
  <si>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</si>
  <si>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</si>
  <si>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</si>
  <si>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</si>
  <si>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</si>
  <si>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</si>
  <si>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</si>
  <si>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</si>
  <si>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</si>
  <si>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</si>
  <si>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</si>
  <si>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</si>
  <si>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</si>
  <si>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</si>
  <si>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</si>
  <si>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</si>
  <si>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</si>
  <si>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</si>
  <si>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</si>
  <si>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</si>
  <si>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</si>
  <si>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</si>
  <si>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</si>
  <si>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</si>
  <si>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</si>
  <si>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</si>
  <si>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</si>
  <si>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</si>
  <si>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</si>
  <si>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</si>
  <si>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</si>
  <si>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</si>
  <si>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</si>
  <si>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</si>
  <si>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</si>
  <si>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</si>
  <si>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</si>
  <si>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</si>
  <si>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</si>
  <si>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</si>
  <si>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</si>
  <si>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</si>
  <si>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</si>
  <si>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</si>
  <si>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</si>
  <si>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</si>
  <si>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</si>
  <si>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</si>
  <si>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</si>
  <si>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</si>
  <si>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</si>
  <si>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</si>
  <si>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</si>
  <si>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</si>
  <si>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</si>
  <si>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</si>
  <si>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</si>
  <si>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</si>
  <si>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</si>
  <si>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</si>
  <si>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</si>
  <si>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</si>
  <si>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</si>
  <si>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</si>
  <si>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</si>
  <si>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</si>
  <si>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</si>
  <si>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</si>
  <si>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</si>
  <si>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</si>
  <si>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</si>
  <si>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</si>
  <si>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</si>
  <si>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</si>
  <si>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</si>
  <si>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</si>
  <si>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</si>
  <si>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</si>
  <si>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</si>
  <si>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</si>
  <si>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</si>
  <si>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</si>
  <si>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</si>
  <si>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</si>
  <si>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</si>
  <si>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</si>
  <si>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</si>
  <si>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</si>
  <si>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</si>
  <si>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</si>
  <si>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</si>
  <si>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</si>
  <si>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</si>
  <si>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</si>
  <si>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</si>
  <si>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</si>
  <si>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</si>
  <si>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</si>
  <si>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</si>
  <si>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</si>
  <si>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</si>
  <si>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</si>
  <si>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</si>
  <si>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</si>
  <si>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</si>
  <si>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</si>
  <si>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</si>
  <si>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</si>
  <si>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</si>
  <si>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</si>
  <si>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</si>
  <si>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</si>
  <si>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</si>
  <si>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</si>
  <si>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</si>
  <si>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</si>
  <si>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</si>
  <si>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</si>
  <si>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</si>
  <si>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</si>
  <si>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</si>
  <si>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</si>
  <si>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</si>
  <si>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</si>
  <si>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</si>
  <si>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</si>
  <si>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</si>
  <si>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</si>
  <si>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</si>
  <si>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</si>
  <si>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</si>
  <si>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</si>
  <si>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</si>
  <si>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</si>
  <si>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</si>
  <si>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</si>
  <si>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</si>
  <si>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</si>
  <si>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</si>
  <si>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</si>
  <si>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</si>
  <si>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</si>
  <si>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</si>
  <si>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</si>
  <si>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</si>
  <si>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</si>
  <si>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</si>
  <si>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</si>
  <si>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</si>
  <si>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</si>
  <si>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</si>
  <si>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</si>
  <si>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</si>
  <si>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</si>
  <si>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</si>
  <si>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</si>
  <si>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</si>
  <si>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</si>
  <si>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</si>
  <si>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</si>
  <si>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</si>
  <si>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</si>
  <si>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</si>
  <si>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</si>
  <si>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</si>
  <si>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</si>
  <si>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</si>
  <si>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</si>
  <si>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</si>
  <si>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</si>
  <si>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</si>
  <si>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</si>
  <si>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</si>
  <si>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</si>
  <si>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</si>
  <si>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</si>
  <si>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</si>
  <si>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</si>
  <si>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</si>
  <si>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</si>
  <si>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</si>
  <si>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</si>
  <si>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</si>
  <si>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</si>
  <si>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</si>
  <si>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</si>
  <si>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</si>
  <si>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</si>
  <si>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</si>
  <si>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</si>
  <si>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</si>
  <si>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</si>
  <si>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</si>
  <si>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</si>
  <si>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</si>
  <si>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</si>
  <si>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</si>
  <si>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</si>
  <si>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</si>
  <si>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</si>
  <si>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</si>
  <si>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</si>
  <si>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</si>
  <si>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</si>
  <si>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</si>
  <si>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</si>
  <si>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</si>
  <si>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</si>
  <si>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</si>
  <si>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</si>
  <si>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</si>
  <si>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</si>
  <si>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</si>
  <si>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</si>
  <si>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</si>
  <si>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</si>
  <si>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</si>
  <si>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</si>
  <si>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</si>
  <si>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</si>
  <si>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</si>
  <si>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</si>
  <si>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</si>
  <si>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</si>
  <si>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</si>
  <si>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</si>
  <si>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</si>
  <si>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</si>
  <si>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</si>
  <si>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</si>
  <si>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</si>
  <si>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</si>
  <si>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</si>
  <si>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</si>
  <si>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</si>
  <si>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</si>
  <si>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</si>
  <si>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</si>
  <si>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</si>
  <si>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</si>
  <si>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</si>
  <si>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</si>
  <si>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</si>
  <si>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</si>
  <si>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</si>
  <si>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</si>
  <si>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</si>
  <si>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</si>
  <si>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</si>
  <si>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</si>
  <si>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</si>
  <si>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</si>
  <si>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</si>
  <si>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</si>
  <si>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</si>
  <si>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</si>
  <si>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</si>
  <si>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</si>
  <si>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</si>
  <si>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</si>
  <si>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</si>
  <si>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</si>
  <si>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</si>
  <si>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</si>
  <si>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</si>
  <si>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</si>
  <si>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</si>
  <si>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</si>
  <si>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</si>
  <si>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</si>
  <si>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</si>
  <si>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</si>
  <si>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</si>
  <si>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</si>
  <si>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</si>
  <si>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</si>
  <si>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</si>
  <si>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</si>
  <si>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</si>
  <si>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</si>
  <si>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</si>
  <si>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</si>
  <si>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</si>
  <si>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</si>
  <si>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</si>
  <si>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</si>
  <si>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</si>
  <si>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</si>
  <si>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</si>
  <si>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</si>
  <si>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</si>
  <si>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</si>
  <si>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</si>
  <si>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</si>
  <si>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</si>
  <si>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</si>
  <si>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</si>
  <si>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</si>
  <si>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</si>
  <si>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</si>
  <si>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</si>
  <si>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</si>
  <si>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</si>
  <si>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</si>
  <si>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</si>
  <si>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</si>
  <si>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</si>
  <si>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</si>
  <si>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</si>
  <si>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</si>
  <si>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</si>
  <si>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</si>
  <si>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</si>
  <si>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</si>
  <si>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</si>
  <si>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</si>
  <si>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</si>
  <si>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</si>
  <si>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</si>
  <si>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</si>
  <si>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</si>
  <si>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</si>
  <si>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</si>
  <si>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</si>
  <si>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</si>
  <si>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</si>
  <si>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</si>
  <si>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</si>
  <si>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</si>
  <si>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</si>
  <si>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</si>
  <si>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</si>
  <si>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</si>
  <si>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</si>
  <si>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</si>
  <si>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</si>
  <si>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</si>
  <si>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</si>
  <si>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</si>
  <si>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</si>
  <si>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</si>
  <si>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</si>
  <si>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</si>
  <si>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</si>
  <si>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</si>
  <si>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</si>
  <si>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</si>
  <si>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</si>
  <si>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</si>
  <si>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</si>
  <si>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</si>
  <si>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</si>
  <si>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</si>
  <si>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</si>
  <si>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</si>
  <si>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</si>
  <si>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</si>
  <si>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</si>
  <si>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</si>
  <si>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</si>
  <si>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</si>
  <si>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</si>
  <si>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</si>
  <si>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</si>
  <si>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</si>
  <si>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</si>
  <si>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</si>
  <si>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</si>
  <si>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</si>
  <si>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</si>
  <si>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</si>
  <si>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</si>
  <si>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</si>
  <si>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</si>
  <si>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</si>
  <si>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</si>
  <si>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</si>
  <si>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</si>
  <si>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</si>
  <si>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</si>
  <si>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</si>
  <si>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</si>
  <si>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</si>
  <si>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</si>
  <si>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</si>
  <si>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</si>
  <si>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</si>
  <si>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</si>
  <si>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</si>
  <si>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</si>
  <si>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</si>
  <si>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</si>
  <si>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</si>
  <si>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</si>
  <si>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</si>
  <si>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</si>
  <si>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</si>
  <si>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</si>
  <si>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</si>
  <si>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</si>
  <si>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</si>
  <si>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</si>
  <si>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</si>
  <si>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</si>
  <si>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</si>
  <si>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</si>
  <si>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</si>
  <si>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</si>
  <si>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</si>
  <si>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</si>
  <si>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</si>
  <si>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</si>
  <si>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</si>
  <si>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</si>
  <si>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</si>
  <si>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</si>
  <si>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</si>
  <si>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</si>
  <si>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</si>
  <si>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</si>
  <si>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</si>
  <si>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</si>
  <si>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</si>
  <si>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</si>
  <si>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</si>
  <si>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</si>
  <si>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</si>
  <si>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</si>
  <si>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</si>
  <si>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</si>
  <si>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</si>
  <si>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</si>
  <si>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</si>
  <si>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</si>
  <si>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</si>
  <si>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</si>
  <si>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</si>
  <si>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</si>
  <si>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</si>
  <si>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</si>
  <si>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</si>
  <si>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</si>
  <si>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</si>
  <si>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</si>
  <si>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</si>
  <si>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</si>
  <si>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</si>
  <si>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</si>
  <si>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</si>
  <si>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</si>
  <si>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</si>
  <si>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</si>
  <si>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</si>
  <si>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</si>
  <si>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</si>
  <si>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</si>
  <si>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</si>
  <si>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</si>
  <si>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</si>
  <si>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</si>
  <si>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</si>
  <si>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</si>
  <si>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</si>
  <si>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</si>
  <si>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</si>
  <si>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</si>
  <si>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</si>
  <si>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</si>
  <si>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</si>
  <si>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</si>
  <si>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</si>
  <si>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</si>
  <si>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</si>
  <si>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</si>
  <si>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</si>
  <si>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</si>
  <si>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</si>
  <si>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</si>
  <si>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</si>
  <si>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</si>
  <si>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</si>
  <si>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</si>
  <si>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</si>
  <si>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</si>
  <si>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</si>
  <si>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</si>
  <si>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</si>
  <si>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</si>
  <si>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</si>
  <si>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</si>
  <si>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</si>
  <si>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</si>
  <si>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</si>
  <si>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</si>
  <si>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</si>
  <si>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</si>
  <si>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</si>
  <si>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</si>
  <si>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</si>
  <si>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</si>
  <si>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</si>
  <si>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</si>
  <si>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</si>
  <si>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</si>
  <si>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</si>
  <si>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</si>
  <si>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</si>
  <si>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</si>
  <si>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</si>
  <si>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</si>
  <si>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</si>
  <si>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</si>
  <si>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</si>
  <si>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</si>
  <si>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</si>
  <si>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</si>
  <si>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</si>
  <si>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</si>
  <si>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</si>
  <si>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</si>
  <si>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</si>
  <si>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</si>
  <si>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</si>
  <si>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</si>
  <si>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</si>
  <si>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</si>
  <si>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</si>
  <si>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</si>
  <si>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</si>
  <si>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</si>
  <si>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</si>
  <si>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</si>
  <si>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</si>
  <si>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</si>
  <si>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</si>
  <si>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</si>
  <si>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</si>
  <si>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</si>
  <si>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</si>
  <si>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</si>
  <si>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</si>
  <si>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</si>
  <si>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</si>
  <si>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</si>
  <si>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</si>
  <si>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</si>
  <si>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</si>
  <si>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</si>
  <si>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</si>
  <si>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</si>
  <si>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</si>
  <si>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</si>
  <si>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</si>
  <si>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</si>
  <si>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</si>
  <si>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</si>
  <si>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</si>
  <si>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</si>
  <si>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</si>
  <si>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</si>
  <si>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</si>
  <si>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</si>
  <si>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</si>
  <si>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</si>
  <si>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</si>
  <si>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</si>
  <si>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</si>
  <si>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</si>
  <si>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</si>
  <si>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</si>
  <si>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</si>
  <si>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</si>
  <si>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</si>
  <si>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</si>
  <si>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</si>
  <si>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</si>
  <si>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</si>
  <si>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</si>
  <si>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</si>
  <si>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</si>
  <si>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</si>
  <si>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</si>
  <si>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</si>
  <si>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</si>
  <si>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</si>
  <si>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</si>
  <si>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</si>
  <si>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</si>
  <si>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</si>
  <si>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</si>
  <si>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</si>
  <si>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</si>
  <si>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</si>
  <si>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</si>
  <si>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</si>
  <si>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</si>
  <si>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</si>
  <si>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</si>
  <si>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</si>
  <si>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</si>
  <si>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</si>
  <si>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</si>
  <si>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</si>
  <si>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</si>
  <si>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</si>
  <si>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</si>
  <si>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</si>
  <si>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</si>
  <si>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</si>
  <si>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</si>
  <si>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</si>
  <si>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</si>
  <si>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</si>
  <si>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</si>
  <si>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</si>
  <si>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</si>
  <si>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</si>
  <si>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</si>
  <si>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</si>
  <si>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</si>
  <si>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</si>
  <si>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</si>
  <si>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</si>
  <si>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</si>
  <si>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</si>
  <si>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</si>
  <si>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</si>
  <si>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</si>
  <si>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</si>
  <si>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</si>
  <si>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</si>
  <si>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</si>
  <si>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</si>
  <si>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</si>
  <si>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</si>
  <si>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</si>
  <si>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</si>
  <si>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</si>
  <si>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</si>
  <si>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</si>
  <si>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</si>
  <si>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</si>
  <si>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</si>
  <si>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</si>
  <si>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</si>
  <si>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</si>
  <si>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</si>
  <si>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</si>
  <si>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</si>
  <si>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</si>
  <si>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</si>
  <si>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</si>
  <si>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</si>
  <si>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</si>
  <si>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</si>
  <si>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</si>
  <si>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</si>
  <si>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</si>
  <si>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</si>
  <si>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</si>
  <si>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</si>
  <si>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</si>
  <si>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</si>
  <si>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</si>
  <si>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</si>
  <si>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</si>
  <si>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</si>
  <si>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</si>
  <si>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</si>
  <si>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</si>
  <si>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</si>
  <si>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</si>
  <si>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</si>
  <si>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</si>
  <si>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</si>
  <si>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</si>
  <si>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</si>
  <si>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</si>
  <si>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</si>
  <si>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</si>
  <si>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</si>
  <si>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</si>
  <si>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</si>
  <si>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</si>
  <si>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</si>
  <si>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</si>
  <si>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</si>
  <si>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</si>
  <si>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</si>
  <si>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</si>
  <si>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</si>
  <si>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</si>
  <si>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</si>
  <si>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</si>
  <si>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</si>
  <si>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</si>
  <si>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</si>
  <si>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</si>
  <si>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</si>
  <si>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</si>
  <si>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</si>
  <si>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</si>
  <si>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</si>
  <si>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</si>
  <si>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</si>
  <si>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</si>
  <si>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</si>
  <si>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</si>
  <si>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</si>
  <si>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</si>
  <si>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</si>
  <si>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</si>
  <si>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</si>
  <si>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</si>
  <si>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</si>
  <si>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</si>
  <si>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</si>
  <si>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</si>
  <si>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</si>
  <si>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</si>
  <si>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</si>
  <si>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</si>
  <si>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</si>
  <si>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</si>
  <si>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</si>
  <si>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</si>
  <si>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</si>
  <si>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</si>
  <si>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</si>
  <si>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</si>
  <si>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</si>
  <si>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</si>
  <si>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</si>
  <si>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</si>
  <si>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</si>
  <si>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</si>
  <si>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</si>
  <si>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</si>
  <si>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</si>
  <si>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</si>
  <si>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</si>
  <si>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</si>
  <si>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</si>
  <si>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</si>
  <si>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</si>
  <si>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</si>
  <si>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</si>
  <si>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</si>
  <si>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</si>
  <si>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</si>
  <si>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</si>
  <si>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</si>
  <si>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</si>
  <si>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</si>
  <si>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</si>
  <si>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</si>
  <si>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</si>
  <si>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</si>
  <si>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</si>
  <si>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</si>
  <si>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</si>
  <si>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</si>
  <si>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</si>
  <si>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</si>
  <si>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</si>
  <si>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</si>
  <si>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</si>
  <si>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</si>
  <si>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</si>
  <si>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</si>
  <si>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</si>
  <si>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</si>
  <si>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</si>
  <si>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</si>
  <si>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</si>
  <si>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</si>
  <si>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</si>
  <si>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</si>
  <si>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</si>
  <si>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</si>
  <si>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</si>
  <si>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</si>
  <si>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</si>
  <si>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</si>
  <si>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</si>
  <si>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</si>
  <si>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</si>
  <si>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</si>
  <si>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</si>
  <si>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</si>
  <si>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</si>
  <si>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</si>
  <si>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</si>
  <si>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</si>
  <si>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</si>
  <si>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</si>
  <si>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</si>
  <si>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</si>
  <si>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</si>
  <si>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</si>
  <si>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</si>
  <si>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</si>
  <si>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</si>
  <si>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</si>
  <si>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</si>
  <si>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</si>
  <si>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</si>
  <si>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</si>
  <si>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</si>
  <si>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</si>
  <si>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</si>
  <si>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</si>
  <si>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</si>
  <si>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</si>
  <si>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</si>
  <si>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</si>
  <si>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</si>
  <si>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</si>
  <si>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</si>
  <si>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</si>
  <si>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</si>
  <si>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</si>
  <si>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</si>
  <si>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</si>
  <si>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</si>
  <si>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</si>
  <si>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</si>
  <si>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</si>
  <si>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</si>
  <si>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</si>
  <si>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</si>
  <si>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</si>
  <si>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</si>
  <si>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</si>
  <si>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</si>
  <si>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</si>
  <si>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</si>
  <si>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</si>
  <si>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</si>
  <si>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</si>
  <si>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</si>
  <si>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</si>
  <si>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</si>
  <si>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</si>
  <si>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</si>
  <si>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</si>
  <si>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</si>
  <si>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</si>
  <si>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</si>
  <si>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</si>
  <si>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</si>
  <si>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</si>
  <si>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</si>
  <si>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</si>
  <si>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</si>
  <si>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</si>
  <si>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</si>
  <si>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</si>
  <si>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</si>
  <si>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</si>
  <si>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</si>
  <si>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</si>
  <si>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</si>
  <si>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</si>
  <si>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</si>
  <si>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</si>
  <si>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</si>
  <si>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</si>
  <si>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</si>
  <si>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</si>
  <si>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</si>
  <si>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</si>
  <si>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</si>
  <si>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</si>
  <si>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</si>
  <si>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</si>
  <si>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</si>
  <si>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</si>
  <si>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</si>
  <si>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</si>
  <si>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</si>
  <si>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</si>
  <si>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</si>
  <si>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</si>
  <si>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</si>
  <si>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</si>
  <si>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</si>
  <si>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</si>
  <si>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</si>
  <si>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</si>
  <si>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</si>
  <si>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</si>
  <si>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</si>
  <si>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</si>
  <si>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</si>
  <si>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</si>
  <si>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</si>
  <si>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</si>
  <si>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</si>
  <si>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</si>
  <si>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</si>
  <si>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</si>
  <si>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</si>
  <si>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</si>
  <si>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</si>
  <si>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</si>
  <si>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</si>
  <si>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</si>
  <si>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</si>
  <si>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</si>
  <si>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</si>
  <si>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</si>
  <si>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</si>
  <si>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</si>
  <si>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</si>
  <si>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</si>
  <si>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</si>
  <si>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</si>
  <si>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</si>
  <si>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</si>
  <si>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</si>
  <si>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</si>
  <si>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</si>
  <si>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</si>
  <si>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</si>
  <si>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</si>
  <si>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</si>
  <si>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</si>
  <si>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</si>
  <si>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</si>
  <si>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</si>
  <si>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</si>
  <si>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</si>
  <si>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</si>
  <si>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</si>
  <si>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</si>
  <si>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</si>
  <si>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</si>
  <si>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</si>
  <si>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</si>
  <si>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</si>
  <si>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</si>
  <si>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</si>
  <si>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</si>
  <si>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</si>
  <si>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</si>
  <si>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</si>
  <si>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</si>
  <si>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</si>
  <si>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</si>
  <si>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</si>
  <si>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</si>
  <si>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</si>
  <si>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</si>
  <si>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</si>
  <si>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</si>
  <si>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</si>
  <si>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</si>
  <si>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</si>
  <si>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</si>
  <si>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</si>
  <si>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</si>
  <si>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</si>
  <si>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</si>
  <si>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</si>
  <si>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</si>
  <si>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</si>
  <si>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</si>
  <si>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</si>
  <si>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</si>
  <si>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</si>
  <si>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</si>
  <si>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</si>
  <si>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</si>
  <si>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</si>
  <si>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</si>
  <si>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</si>
  <si>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</si>
  <si>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</si>
  <si>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</si>
  <si>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</si>
  <si>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</si>
  <si>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</si>
  <si>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</si>
  <si>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</si>
  <si>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</si>
  <si>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</si>
  <si>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</si>
  <si>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</si>
  <si>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</si>
  <si>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</si>
  <si>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</si>
  <si>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</si>
  <si>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</si>
  <si>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</si>
  <si>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</si>
  <si>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</si>
  <si>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</si>
  <si>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</si>
  <si>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</si>
  <si>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</si>
  <si>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</si>
  <si>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</si>
  <si>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</si>
  <si>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</si>
  <si>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</si>
  <si>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</si>
  <si>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</si>
  <si>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</si>
  <si>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</si>
  <si>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</si>
  <si>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</si>
  <si>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</si>
  <si>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</si>
  <si>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</si>
  <si>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</si>
  <si>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</si>
  <si>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</si>
  <si>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</si>
  <si>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</si>
  <si>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</si>
  <si>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</si>
  <si>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</si>
  <si>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</si>
  <si>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</si>
  <si>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</si>
  <si>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</si>
  <si>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</si>
  <si>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</si>
  <si>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</si>
  <si>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</si>
  <si>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</si>
  <si>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</si>
  <si>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</si>
  <si>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</si>
  <si>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</si>
  <si>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</si>
  <si>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</si>
  <si>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</si>
  <si>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</si>
  <si>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</si>
  <si>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</si>
  <si>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</si>
  <si>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</si>
  <si>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</si>
  <si>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</si>
  <si>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</si>
  <si>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</si>
  <si>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</si>
  <si>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</si>
  <si>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</si>
  <si>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</si>
  <si>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</si>
  <si>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</si>
  <si>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</si>
  <si>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</si>
  <si>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</si>
  <si>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</si>
  <si>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</si>
  <si>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</si>
  <si>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</si>
  <si>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</si>
  <si>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</si>
  <si>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</si>
  <si>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</si>
  <si>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</si>
  <si>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</si>
  <si>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</si>
  <si>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</si>
  <si>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</si>
  <si>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</si>
  <si>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</si>
  <si>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</si>
  <si>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</si>
  <si>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</si>
  <si>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</si>
  <si>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</si>
  <si>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</si>
  <si>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</si>
  <si>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</si>
  <si>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</si>
  <si>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</si>
  <si>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</si>
  <si>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</si>
  <si>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</si>
  <si>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</si>
  <si>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</si>
  <si>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</si>
  <si>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</si>
  <si>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</si>
  <si>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</si>
  <si>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</si>
  <si>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</si>
  <si>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</si>
  <si>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</si>
  <si>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</si>
  <si>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</si>
  <si>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</si>
  <si>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</si>
  <si>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</si>
  <si>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</si>
  <si>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</si>
  <si>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</si>
  <si>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</si>
  <si>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</si>
  <si>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</si>
  <si>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</si>
  <si>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</si>
  <si>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</si>
  <si>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</si>
  <si>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</si>
  <si>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</si>
  <si>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</si>
  <si>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</si>
  <si>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</si>
  <si>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</si>
  <si>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</si>
  <si>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</si>
  <si>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</si>
  <si>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</si>
  <si>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</si>
  <si>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</si>
  <si>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</si>
  <si>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</si>
  <si>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</si>
  <si>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</si>
  <si>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</si>
  <si>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</si>
  <si>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</si>
  <si>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</si>
  <si>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</si>
  <si>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</si>
  <si>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</si>
  <si>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</si>
  <si>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</si>
  <si>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</si>
  <si>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</si>
  <si>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</si>
  <si>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</si>
  <si>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</si>
  <si>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</si>
  <si>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</si>
  <si>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</si>
  <si>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</si>
  <si>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</si>
  <si>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</si>
  <si>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</si>
  <si>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</si>
  <si>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</si>
  <si>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</si>
  <si>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</si>
  <si>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</si>
  <si>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</si>
  <si>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</si>
  <si>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</si>
  <si>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</si>
  <si>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</si>
  <si>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</si>
  <si>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</si>
  <si>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</si>
  <si>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</si>
  <si>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</si>
  <si>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</si>
  <si>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</si>
  <si>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</si>
  <si>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</si>
  <si>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</si>
  <si>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</si>
  <si>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</si>
  <si>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</si>
  <si>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</si>
  <si>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</si>
  <si>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</si>
  <si>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</si>
  <si>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</si>
  <si>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</si>
  <si>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</si>
  <si>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</si>
  <si>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</si>
  <si>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</si>
  <si>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</si>
  <si>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</si>
  <si>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</si>
  <si>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</si>
  <si>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</si>
  <si>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</si>
  <si>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</si>
  <si>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</si>
  <si>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</si>
  <si>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</si>
  <si>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</si>
  <si>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</si>
  <si>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</si>
  <si>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</si>
  <si>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</si>
  <si>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</si>
  <si>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</si>
  <si>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</si>
  <si>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</si>
  <si>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</si>
  <si>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</si>
  <si>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</si>
  <si>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</si>
  <si>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</si>
  <si>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</si>
  <si>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</si>
  <si>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</si>
  <si>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</si>
  <si>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</si>
  <si>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</si>
  <si>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</si>
  <si>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</si>
  <si>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</si>
  <si>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</si>
  <si>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</si>
  <si>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</si>
  <si>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</si>
  <si>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</si>
  <si>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</si>
  <si>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</si>
  <si>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</si>
  <si>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</si>
  <si>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</si>
  <si>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</si>
  <si>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</si>
  <si>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</si>
  <si>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</si>
  <si>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</si>
  <si>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</si>
  <si>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</si>
  <si>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</si>
  <si>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</si>
  <si>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</si>
  <si>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</si>
  <si>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</si>
  <si>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</si>
  <si>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</si>
  <si>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</si>
  <si>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</si>
  <si>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</si>
  <si>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</si>
  <si>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</si>
  <si>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</si>
  <si>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</si>
  <si>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</si>
  <si>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</si>
  <si>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</si>
  <si>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</si>
  <si>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</si>
  <si>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</si>
  <si>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</si>
  <si>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</si>
  <si>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</si>
  <si>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</si>
  <si>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</si>
  <si>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</si>
  <si>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</si>
  <si>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</si>
  <si>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</si>
  <si>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</si>
  <si>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</si>
  <si>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</si>
  <si>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</si>
  <si>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</si>
  <si>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</si>
  <si>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</si>
  <si>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</si>
  <si>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</si>
  <si>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</si>
  <si>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</si>
  <si>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</si>
  <si>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</si>
  <si>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</si>
  <si>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</si>
  <si>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</si>
  <si>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</si>
  <si>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</si>
  <si>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</si>
  <si>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</si>
  <si>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</si>
  <si>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</si>
  <si>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</si>
  <si>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</si>
  <si>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</si>
  <si>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</si>
  <si>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</si>
  <si>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</si>
  <si>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</si>
  <si>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</si>
  <si>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</si>
  <si>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</si>
  <si>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</si>
  <si>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</si>
  <si>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</si>
  <si>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</si>
  <si>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</si>
  <si>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</si>
  <si>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</si>
  <si>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</si>
  <si>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</si>
  <si>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</si>
  <si>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</si>
  <si>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</si>
  <si>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</si>
  <si>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</si>
  <si>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</si>
  <si>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</si>
  <si>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</si>
  <si>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</si>
  <si>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</si>
  <si>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</si>
  <si>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</si>
  <si>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</si>
  <si>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</si>
  <si>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</si>
  <si>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</si>
  <si>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</si>
  <si>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</si>
  <si>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</si>
  <si>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</si>
  <si>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</si>
  <si>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</si>
  <si>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</si>
  <si>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</si>
  <si>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</si>
  <si>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</si>
  <si>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</si>
  <si>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</si>
  <si>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</si>
  <si>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</si>
  <si>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</si>
  <si>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</si>
  <si>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</si>
  <si>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</si>
  <si>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</si>
  <si>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</si>
  <si>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</si>
  <si>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</si>
  <si>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</si>
  <si>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</si>
  <si>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</si>
  <si>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</si>
  <si>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</si>
  <si>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</si>
  <si>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</si>
  <si>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</si>
  <si>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</si>
  <si>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</si>
  <si>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</si>
  <si>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</si>
  <si>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</si>
  <si>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</si>
  <si>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</si>
  <si>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</si>
  <si>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</si>
  <si>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</si>
  <si>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</si>
  <si>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</si>
  <si>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</si>
  <si>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</si>
  <si>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</si>
  <si>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</si>
  <si>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</si>
  <si>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</si>
  <si>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</si>
  <si>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</si>
  <si>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</si>
  <si>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</si>
  <si>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</si>
  <si>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</si>
  <si>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</si>
  <si>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</si>
  <si>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</si>
  <si>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</si>
  <si>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</si>
  <si>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</si>
  <si>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</si>
  <si>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</si>
  <si>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</si>
  <si>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</si>
  <si>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</si>
  <si>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</si>
  <si>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</si>
  <si>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</si>
  <si>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</si>
  <si>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</si>
  <si>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</si>
  <si>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</si>
  <si>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</si>
  <si>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</si>
  <si>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</si>
  <si>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</si>
  <si>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</si>
  <si>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</si>
  <si>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</si>
  <si>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</si>
  <si>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</si>
  <si>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</si>
  <si>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</si>
  <si>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</si>
  <si>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</si>
  <si>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</si>
  <si>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</si>
  <si>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</si>
  <si>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</si>
  <si>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</si>
  <si>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</si>
  <si>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</si>
  <si>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</si>
  <si>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</si>
  <si>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</si>
  <si>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</si>
  <si>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</si>
  <si>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</si>
  <si>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</si>
  <si>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</si>
  <si>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</si>
  <si>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</si>
  <si>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</si>
  <si>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</si>
  <si>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</si>
  <si>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</si>
  <si>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</si>
  <si>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</si>
  <si>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</si>
  <si>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</si>
  <si>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</si>
  <si>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</si>
  <si>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</si>
  <si>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</si>
  <si>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</si>
  <si>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</si>
  <si>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</si>
  <si>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</si>
  <si>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</si>
  <si>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</si>
  <si>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</si>
  <si>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</si>
  <si>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</si>
  <si>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</si>
  <si>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</si>
  <si>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</si>
  <si>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</si>
  <si>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</si>
  <si>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</si>
  <si>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</si>
  <si>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</si>
  <si>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</si>
  <si>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</si>
  <si>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</si>
  <si>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</si>
  <si>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</si>
  <si>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</si>
  <si>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</si>
  <si>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</si>
  <si>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</si>
  <si>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</si>
  <si>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</si>
  <si>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</si>
  <si>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</si>
  <si>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</si>
  <si>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</si>
  <si>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</si>
  <si>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</si>
  <si>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</si>
  <si>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</si>
  <si>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</si>
  <si>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</si>
  <si>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</si>
  <si>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</si>
  <si>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</si>
  <si>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</si>
  <si>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</si>
  <si>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</si>
  <si>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</si>
  <si>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</si>
  <si>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</si>
  <si>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</si>
  <si>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</si>
  <si>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</si>
  <si>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</si>
  <si>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</si>
  <si>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</si>
  <si>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</si>
  <si>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</si>
  <si>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</si>
  <si>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</si>
  <si>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</si>
  <si>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</si>
  <si>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</si>
  <si>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</si>
  <si>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</si>
  <si>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</si>
  <si>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</si>
  <si>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</si>
  <si>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</si>
  <si>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</si>
  <si>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</si>
  <si>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</si>
  <si>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</si>
  <si>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</si>
  <si>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</si>
  <si>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</si>
  <si>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</si>
  <si>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</si>
  <si>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</si>
  <si>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</si>
  <si>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</si>
  <si>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</si>
  <si>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</si>
  <si>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</si>
  <si>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</si>
  <si>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</si>
  <si>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</si>
  <si>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</si>
  <si>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</si>
  <si>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</si>
  <si>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</si>
  <si>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</si>
  <si>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</si>
  <si>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</si>
  <si>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</si>
  <si>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</si>
  <si>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</si>
  <si>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</si>
  <si>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</si>
  <si>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</si>
  <si>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</si>
  <si>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</si>
  <si>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</si>
  <si>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</si>
  <si>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</si>
  <si>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</si>
  <si>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</si>
  <si>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</si>
  <si>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</si>
  <si>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</si>
  <si>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</si>
  <si>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</si>
  <si>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</si>
  <si>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</si>
  <si>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</si>
  <si>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</si>
  <si>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</si>
  <si>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</si>
  <si>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</si>
  <si>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</si>
  <si>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</si>
  <si>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</si>
  <si>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</si>
  <si>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</si>
  <si>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</si>
  <si>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</si>
  <si>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</si>
  <si>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</si>
  <si>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</si>
  <si>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</si>
  <si>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</si>
  <si>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</si>
  <si>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</si>
  <si>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</si>
  <si>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</si>
  <si>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</si>
  <si>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</si>
  <si>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</si>
  <si>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</si>
  <si>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</si>
  <si>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</si>
  <si>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</si>
  <si>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</si>
  <si>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</si>
  <si>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</si>
  <si>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</si>
  <si>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</si>
  <si>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</si>
  <si>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</si>
  <si>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</si>
  <si>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</si>
  <si>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</si>
  <si>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</si>
  <si>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</si>
  <si>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</si>
  <si>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</si>
  <si>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</si>
  <si>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</si>
  <si>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</si>
  <si>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</si>
  <si>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</si>
  <si>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</si>
  <si>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</si>
  <si>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</si>
  <si>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</si>
  <si>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</si>
  <si>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</si>
  <si>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</si>
  <si>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</si>
  <si>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</si>
  <si>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</si>
  <si>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</si>
  <si>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</si>
  <si>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</si>
  <si>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</si>
  <si>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</si>
  <si>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</si>
  <si>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</si>
  <si>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</si>
  <si>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</si>
  <si>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</si>
  <si>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</si>
  <si>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</si>
  <si>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</si>
  <si>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</si>
  <si>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</si>
  <si>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</si>
  <si>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</si>
  <si>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</si>
  <si>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</si>
  <si>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</si>
  <si>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</si>
  <si>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</si>
  <si>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</si>
  <si>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</si>
  <si>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</si>
  <si>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</si>
  <si>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</si>
  <si>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</si>
  <si>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</si>
  <si>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</si>
  <si>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</si>
  <si>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</si>
  <si>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</si>
  <si>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</si>
  <si>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</si>
  <si>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</si>
  <si>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</si>
  <si>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</si>
  <si>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</si>
  <si>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</si>
  <si>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</si>
  <si>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</si>
  <si>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</si>
  <si>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</si>
  <si>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</si>
  <si>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</si>
  <si>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</si>
  <si>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</si>
  <si>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</si>
  <si>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</si>
  <si>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</si>
  <si>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</si>
  <si>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</si>
  <si>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</si>
  <si>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</si>
  <si>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</si>
  <si>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</si>
  <si>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</si>
  <si>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</si>
  <si>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</si>
  <si>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</si>
  <si>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</si>
  <si>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</si>
  <si>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</si>
  <si>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</si>
  <si>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</si>
  <si>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</si>
  <si>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</si>
  <si>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</si>
  <si>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</si>
  <si>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</si>
  <si>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</si>
  <si>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</si>
  <si>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</si>
  <si>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</si>
  <si>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</si>
  <si>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</si>
  <si>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</si>
  <si>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</si>
  <si>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</si>
  <si>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</si>
  <si>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</si>
  <si>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</si>
  <si>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</si>
  <si>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</si>
  <si>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</si>
  <si>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</si>
  <si>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</si>
  <si>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</si>
  <si>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</si>
  <si>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</si>
  <si>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</si>
  <si>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</si>
  <si>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</si>
  <si>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</si>
  <si>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</si>
  <si>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</si>
  <si>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</si>
  <si>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</si>
  <si>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</si>
  <si>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</si>
  <si>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</si>
  <si>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</si>
  <si>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</si>
  <si>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</si>
  <si>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</si>
  <si>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</si>
  <si>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</si>
  <si>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</si>
  <si>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</si>
  <si>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</si>
  <si>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</si>
  <si>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</si>
  <si>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</si>
  <si>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</si>
  <si>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</si>
  <si>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</si>
  <si>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</si>
  <si>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</si>
  <si>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</si>
  <si>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</si>
  <si>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</si>
  <si>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</si>
  <si>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</si>
  <si>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</si>
  <si>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</si>
  <si>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</si>
  <si>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</si>
  <si>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</si>
  <si>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</si>
  <si>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</si>
  <si>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</si>
  <si>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</si>
  <si>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</si>
  <si>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</si>
  <si>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</si>
  <si>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</si>
  <si>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</si>
  <si>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</si>
  <si>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</si>
  <si>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</si>
  <si>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</si>
  <si>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</si>
  <si>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</si>
  <si>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</si>
  <si>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</si>
  <si>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</si>
  <si>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</si>
  <si>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</si>
  <si>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</si>
  <si>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</si>
  <si>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</si>
  <si>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</si>
  <si>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</si>
  <si>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</si>
  <si>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</si>
  <si>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</si>
  <si>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</si>
  <si>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</si>
  <si>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</si>
  <si>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</si>
  <si>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</si>
  <si>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</si>
  <si>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</si>
  <si>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</si>
  <si>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</si>
  <si>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</si>
  <si>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</si>
  <si>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</si>
  <si>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</si>
  <si>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</si>
  <si>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</si>
  <si>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</si>
  <si>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</si>
  <si>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</si>
  <si>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</si>
  <si>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</si>
  <si>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</si>
  <si>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</si>
  <si>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</si>
  <si>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</si>
  <si>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</si>
  <si>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</si>
  <si>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</si>
  <si>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</si>
  <si>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</si>
  <si>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</si>
  <si>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</si>
  <si>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</si>
  <si>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</si>
  <si>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</si>
  <si>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</si>
  <si>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</si>
  <si>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</si>
  <si>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</si>
  <si>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</si>
  <si>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</si>
  <si>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</si>
  <si>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</si>
  <si>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</si>
  <si>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</si>
  <si>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</si>
  <si>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</si>
  <si>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</si>
  <si>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</si>
  <si>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</si>
  <si>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</si>
  <si>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</si>
  <si>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</si>
  <si>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</si>
  <si>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</si>
  <si>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</si>
  <si>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</si>
  <si>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</si>
  <si>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</si>
  <si>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</si>
  <si>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</si>
  <si>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</si>
  <si>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</si>
  <si>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</si>
  <si>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</si>
  <si>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</si>
  <si>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</si>
  <si>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</si>
  <si>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</si>
  <si>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</si>
  <si>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</si>
  <si>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</si>
  <si>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</si>
  <si>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</si>
  <si>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</si>
  <si>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</si>
  <si>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</si>
  <si>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</si>
  <si>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</si>
  <si>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</si>
  <si>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</si>
  <si>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</si>
  <si>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</si>
  <si>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</si>
  <si>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</si>
  <si>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</si>
  <si>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</si>
  <si>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</si>
  <si>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</si>
  <si>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</si>
  <si>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</si>
  <si>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</si>
  <si>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</si>
  <si>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</si>
  <si>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</si>
  <si>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</si>
  <si>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</si>
  <si>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</si>
  <si>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</si>
  <si>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</si>
  <si>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</si>
  <si>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</si>
  <si>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</si>
  <si>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</si>
  <si>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</si>
  <si>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</si>
  <si>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</si>
  <si>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</si>
  <si>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</si>
  <si>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</si>
  <si>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</si>
  <si>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</si>
  <si>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</si>
  <si>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</si>
  <si>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</si>
  <si>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</si>
  <si>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</si>
  <si>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</si>
  <si>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</si>
  <si>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</si>
  <si>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</si>
  <si>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</si>
  <si>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</si>
  <si>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</si>
  <si>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</si>
  <si>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</si>
  <si>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</si>
  <si>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</si>
  <si>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</si>
  <si>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</si>
  <si>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</si>
  <si>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</si>
  <si>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</si>
  <si>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</si>
  <si>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</si>
  <si>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</si>
  <si>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</si>
  <si>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</si>
  <si>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</si>
  <si>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</si>
  <si>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</si>
  <si>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</si>
  <si>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</si>
  <si>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</si>
  <si>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</si>
  <si>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</si>
  <si>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</si>
  <si>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</si>
  <si>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</si>
  <si>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</si>
  <si>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</si>
  <si>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</si>
  <si>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</si>
  <si>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</si>
  <si>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</si>
  <si>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</si>
  <si>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</si>
  <si>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</si>
  <si>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</si>
  <si>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</si>
  <si>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</si>
  <si>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</si>
  <si>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</si>
  <si>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</si>
  <si>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</si>
  <si>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</si>
  <si>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</si>
  <si>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</si>
  <si>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</si>
  <si>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</si>
  <si>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</si>
  <si>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</si>
  <si>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</si>
  <si>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</si>
  <si>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</si>
  <si>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</si>
  <si>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</si>
  <si>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</si>
  <si>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</si>
  <si>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</si>
  <si>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</si>
  <si>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</si>
  <si>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</si>
  <si>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</si>
  <si>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</si>
  <si>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</si>
  <si>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</si>
  <si>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</si>
  <si>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</si>
  <si>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</si>
  <si>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</si>
  <si>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</si>
  <si>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</si>
  <si>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</si>
  <si>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</si>
  <si>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</si>
  <si>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</si>
  <si>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</si>
  <si>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</si>
  <si>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</si>
  <si>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</si>
  <si>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</si>
  <si>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</si>
  <si>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</si>
  <si>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</si>
  <si>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</si>
  <si>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</si>
  <si>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</si>
  <si>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</si>
  <si>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</si>
  <si>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</si>
  <si>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</si>
  <si>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</si>
  <si>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</si>
  <si>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</si>
  <si>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</si>
  <si>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</si>
  <si>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</si>
  <si>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</si>
  <si>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</si>
  <si>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</si>
  <si>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</si>
  <si>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</si>
  <si>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</si>
  <si>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</si>
  <si>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</si>
  <si>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</si>
  <si>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</si>
  <si>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</si>
  <si>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</si>
  <si>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</si>
  <si>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</si>
  <si>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</si>
  <si>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</si>
  <si>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</si>
  <si>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</si>
  <si>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</si>
  <si>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</si>
  <si>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</si>
  <si>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</si>
  <si>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</si>
  <si>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</si>
  <si>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</si>
  <si>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</si>
  <si>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</si>
  <si>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</si>
  <si>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</si>
  <si>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</si>
  <si>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</si>
  <si>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</si>
  <si>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</si>
  <si>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</si>
  <si>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</si>
  <si>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</si>
  <si>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</si>
  <si>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</si>
  <si>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</si>
  <si>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</si>
  <si>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</si>
  <si>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</si>
  <si>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</si>
  <si>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</si>
  <si>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</si>
  <si>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</si>
  <si>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</si>
  <si>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</si>
  <si>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</si>
  <si>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</si>
  <si>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</si>
  <si>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</si>
  <si>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</si>
  <si>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</si>
  <si>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</si>
  <si>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</si>
  <si>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</si>
  <si>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</si>
  <si>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</si>
  <si>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</si>
  <si>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</si>
  <si>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</si>
  <si>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</si>
  <si>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</si>
  <si>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</si>
  <si>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</si>
  <si>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</si>
  <si>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</si>
  <si>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</si>
  <si>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</si>
  <si>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</si>
  <si>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</si>
  <si>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</si>
  <si>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</si>
  <si>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</si>
  <si>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</si>
  <si>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</si>
  <si>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</si>
  <si>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</si>
  <si>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</si>
  <si>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</si>
  <si>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</si>
  <si>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</si>
  <si>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</si>
  <si>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</si>
  <si>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</si>
  <si>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</si>
  <si>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</si>
  <si>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</si>
  <si>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</si>
  <si>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</si>
  <si>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</si>
  <si>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</si>
  <si>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</si>
  <si>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</si>
  <si>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</si>
  <si>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</si>
  <si>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</si>
  <si>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</si>
  <si>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</si>
  <si>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</si>
  <si>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</si>
  <si>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</si>
  <si>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</si>
  <si>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</si>
  <si>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</si>
  <si>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</si>
  <si>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</si>
  <si>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</si>
  <si>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</si>
  <si>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</si>
  <si>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</si>
  <si>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</si>
  <si>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</si>
  <si>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</si>
  <si>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</si>
  <si>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</si>
  <si>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</si>
  <si>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</si>
  <si>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</si>
  <si>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</si>
  <si>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</si>
  <si>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</si>
  <si>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</si>
  <si>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</si>
  <si>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</si>
  <si>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</si>
  <si>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</si>
  <si>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</si>
  <si>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</si>
  <si>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</si>
  <si>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</si>
  <si>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</si>
  <si>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</si>
  <si>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</si>
  <si>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</si>
  <si>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</si>
  <si>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</si>
  <si>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</si>
  <si>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</si>
  <si>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</si>
  <si>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</si>
  <si>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</si>
  <si>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</si>
  <si>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</si>
  <si>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</si>
  <si>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</si>
  <si>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</si>
  <si>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</si>
  <si>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</si>
  <si>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</si>
  <si>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</si>
  <si>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</si>
  <si>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</si>
  <si>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</si>
  <si>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</si>
  <si>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</si>
  <si>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</si>
  <si>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</si>
  <si>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</si>
  <si>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</si>
  <si>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</si>
  <si>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</si>
  <si>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</si>
  <si>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</si>
  <si>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</si>
  <si>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</si>
  <si>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</si>
  <si>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</si>
  <si>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</si>
  <si>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</si>
  <si>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</si>
  <si>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</si>
  <si>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</si>
  <si>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</si>
  <si>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</si>
  <si>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</si>
  <si>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</si>
  <si>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</si>
  <si>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</si>
  <si>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</si>
  <si>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</si>
  <si>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</si>
  <si>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</si>
  <si>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</si>
  <si>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</si>
  <si>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</si>
  <si>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</si>
  <si>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</si>
  <si>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</si>
  <si>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</si>
  <si>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</si>
  <si>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</si>
  <si>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</si>
  <si>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</si>
  <si>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</si>
  <si>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</si>
  <si>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</si>
  <si>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</si>
  <si>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</si>
  <si>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</si>
  <si>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</si>
  <si>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</si>
  <si>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</si>
  <si>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</si>
  <si>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</si>
  <si>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</si>
  <si>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</si>
  <si>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</si>
  <si>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</si>
  <si>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</si>
  <si>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</si>
  <si>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</si>
  <si>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</si>
  <si>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</si>
  <si>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</si>
  <si>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</si>
  <si>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</si>
  <si>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</si>
  <si>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</si>
  <si>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</si>
  <si>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</si>
  <si>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</si>
  <si>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</si>
  <si>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</si>
  <si>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</si>
  <si>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</si>
  <si>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</si>
  <si>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</si>
  <si>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</si>
  <si>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</si>
  <si>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</si>
  <si>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</si>
  <si>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</si>
  <si>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</si>
  <si>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</si>
  <si>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</si>
  <si>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</si>
  <si>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</si>
  <si>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</si>
  <si>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</si>
  <si>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</si>
  <si>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</si>
  <si>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</si>
  <si>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</si>
  <si>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</si>
  <si>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</si>
  <si>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</si>
  <si>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</si>
  <si>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</si>
  <si>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</si>
  <si>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</si>
  <si>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</si>
  <si>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</si>
  <si>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</si>
  <si>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</si>
  <si>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</si>
  <si>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</si>
  <si>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</si>
  <si>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</si>
  <si>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</si>
  <si>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</si>
  <si>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</si>
  <si>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</si>
  <si>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</si>
  <si>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</si>
  <si>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</si>
  <si>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</si>
  <si>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</si>
  <si>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</si>
  <si>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</si>
  <si>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</si>
  <si>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</si>
  <si>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</si>
  <si>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</si>
  <si>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</si>
  <si>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</si>
  <si>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</si>
  <si>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</si>
  <si>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</si>
  <si>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</si>
  <si>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</si>
  <si>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</si>
  <si>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</si>
  <si>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</si>
  <si>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</si>
  <si>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</si>
  <si>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</si>
  <si>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</si>
  <si>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</si>
  <si>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</si>
  <si>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</si>
  <si>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</si>
  <si>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</si>
  <si>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</si>
  <si>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</si>
  <si>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</si>
  <si>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</si>
  <si>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</si>
  <si>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</si>
  <si>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</si>
  <si>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</si>
  <si>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</si>
  <si>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</si>
  <si>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</si>
  <si>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</si>
  <si>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</si>
  <si>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</si>
  <si>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</si>
  <si>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</si>
  <si>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</si>
  <si>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</si>
  <si>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</si>
  <si>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</si>
  <si>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</si>
  <si>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</si>
  <si>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</si>
  <si>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</si>
  <si>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</si>
  <si>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</si>
  <si>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</si>
  <si>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</si>
  <si>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</si>
  <si>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</si>
  <si>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</si>
  <si>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</si>
  <si>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</si>
  <si>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</si>
  <si>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</si>
  <si>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</si>
  <si>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</si>
  <si>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</si>
  <si>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</si>
  <si>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</si>
  <si>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</si>
  <si>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</si>
  <si>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</si>
  <si>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</si>
  <si>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</si>
  <si>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</si>
  <si>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</si>
  <si>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</si>
  <si>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</si>
  <si>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</si>
  <si>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</si>
  <si>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</si>
  <si>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</si>
  <si>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</si>
  <si>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</si>
  <si>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</si>
  <si>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</si>
  <si>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</si>
  <si>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</si>
  <si>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</si>
  <si>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</si>
  <si>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</si>
  <si>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</si>
  <si>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</si>
  <si>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</si>
  <si>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</si>
  <si>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</si>
  <si>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</si>
  <si>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</si>
  <si>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</si>
  <si>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</si>
  <si>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</si>
  <si>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</si>
  <si>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</si>
  <si>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</si>
  <si>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</si>
  <si>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</si>
  <si>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</si>
  <si>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</si>
  <si>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</si>
  <si>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</si>
  <si>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</si>
  <si>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</si>
  <si>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</si>
  <si>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</si>
  <si>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</si>
  <si>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</si>
  <si>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</si>
  <si>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</si>
  <si>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</si>
  <si>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</si>
  <si>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</si>
  <si>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</si>
  <si>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</si>
  <si>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</si>
  <si>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</si>
  <si>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</si>
  <si>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</si>
  <si>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</si>
  <si>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</si>
  <si>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</si>
  <si>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</si>
  <si>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</si>
  <si>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</si>
  <si>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</si>
  <si>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</si>
  <si>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</si>
  <si>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</si>
  <si>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</si>
  <si>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</si>
  <si>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</si>
  <si>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</si>
  <si>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</si>
  <si>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</si>
  <si>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</si>
  <si>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</si>
  <si>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</si>
  <si>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</si>
  <si>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</si>
  <si>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</si>
  <si>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</si>
  <si>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</si>
  <si>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</si>
  <si>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</si>
  <si>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</si>
  <si>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</si>
  <si>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</si>
  <si>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</si>
  <si>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</si>
  <si>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</si>
  <si>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</si>
  <si>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</si>
  <si>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</si>
  <si>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</si>
  <si>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</si>
  <si>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</si>
  <si>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</si>
  <si>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</si>
  <si>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</si>
  <si>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</si>
  <si>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</si>
  <si>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</si>
  <si>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</si>
  <si>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</si>
  <si>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</si>
  <si>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</si>
  <si>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</si>
  <si>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</si>
  <si>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</si>
  <si>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</si>
  <si>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</si>
  <si>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</si>
  <si>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</si>
  <si>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</si>
  <si>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</si>
  <si>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</si>
  <si>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</si>
  <si>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</si>
  <si>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</si>
  <si>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</si>
  <si>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</si>
  <si>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</si>
  <si>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</si>
  <si>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</si>
  <si>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</si>
  <si>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</si>
  <si>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</si>
  <si>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</si>
  <si>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</si>
  <si>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</si>
  <si>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</si>
  <si>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</si>
  <si>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</si>
  <si>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</si>
  <si>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</si>
  <si>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</si>
  <si>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</si>
  <si>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</si>
  <si>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</si>
  <si>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</si>
  <si>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</si>
  <si>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</si>
  <si>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</si>
  <si>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</si>
  <si>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</si>
  <si>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</si>
  <si>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</si>
  <si>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</si>
  <si>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</si>
  <si>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</si>
  <si>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</si>
  <si>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</si>
  <si>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</si>
  <si>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</si>
  <si>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</si>
  <si>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</si>
  <si>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</si>
  <si>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</si>
  <si>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</si>
  <si>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</si>
  <si>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</si>
  <si>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</si>
  <si>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</si>
  <si>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</si>
  <si>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</si>
  <si>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</si>
  <si>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</si>
  <si>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</si>
  <si>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</si>
  <si>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</si>
  <si>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</si>
  <si>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</si>
  <si>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</si>
  <si>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</si>
  <si>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</si>
  <si>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</si>
  <si>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</si>
  <si>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</si>
  <si>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</si>
  <si>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</si>
  <si>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</si>
  <si>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</si>
  <si>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</si>
  <si>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</si>
  <si>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</si>
  <si>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</si>
  <si>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</si>
  <si>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</si>
  <si>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</si>
  <si>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</si>
  <si>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</si>
  <si>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</si>
  <si>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</si>
  <si>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</si>
  <si>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</si>
  <si>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</si>
  <si>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</si>
  <si>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</si>
  <si>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</si>
  <si>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</si>
  <si>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</si>
  <si>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</si>
  <si>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</si>
  <si>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</si>
  <si>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</si>
  <si>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</si>
  <si>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</si>
  <si>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</si>
  <si>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</si>
  <si>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</si>
  <si>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</si>
  <si>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</si>
  <si>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</si>
  <si>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</si>
  <si>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</si>
  <si>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</si>
  <si>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</si>
  <si>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</si>
  <si>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</si>
  <si>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</si>
  <si>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</si>
  <si>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</si>
  <si>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</si>
  <si>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</si>
  <si>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</si>
  <si>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</si>
  <si>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</si>
  <si>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</si>
  <si>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</si>
  <si>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</si>
  <si>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</si>
  <si>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</si>
  <si>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</si>
  <si>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</si>
  <si>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</si>
  <si>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</si>
  <si>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</si>
  <si>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</si>
  <si>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</si>
  <si>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</si>
  <si>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</si>
  <si>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</si>
  <si>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</si>
  <si>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</si>
  <si>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</si>
  <si>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</si>
  <si>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</si>
  <si>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</si>
  <si>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</si>
  <si>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</si>
  <si>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</si>
  <si>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</si>
  <si>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</si>
  <si>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</si>
  <si>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</si>
  <si>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</si>
  <si>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</si>
  <si>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</si>
  <si>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</si>
  <si>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</si>
  <si>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</si>
  <si>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</si>
  <si>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</si>
  <si>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</si>
  <si>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</si>
  <si>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</si>
  <si>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</si>
  <si>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</si>
  <si>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</si>
  <si>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</si>
  <si>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</si>
  <si>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</si>
  <si>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</si>
  <si>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</si>
  <si>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</si>
  <si>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</si>
  <si>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</si>
  <si>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</si>
  <si>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</si>
  <si>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</si>
  <si>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</si>
  <si>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</si>
  <si>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</si>
  <si>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</si>
  <si>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</si>
  <si>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</si>
  <si>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</si>
  <si>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</si>
  <si>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</si>
  <si>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</si>
  <si>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</si>
  <si>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</si>
  <si>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</si>
  <si>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</si>
  <si>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</si>
  <si>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</si>
  <si>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</si>
  <si>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</si>
  <si>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</si>
  <si>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</si>
  <si>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</si>
  <si>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</si>
  <si>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</si>
  <si>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</si>
  <si>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</si>
  <si>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</si>
  <si>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</si>
  <si>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</si>
  <si>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</si>
  <si>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</si>
  <si>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</si>
  <si>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</si>
  <si>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</si>
  <si>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</si>
  <si>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</si>
  <si>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</si>
  <si>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</si>
  <si>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</si>
  <si>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</si>
  <si>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</si>
  <si>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</si>
  <si>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</si>
  <si>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</si>
  <si>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</si>
  <si>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</si>
  <si>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</si>
  <si>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</si>
  <si>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</si>
  <si>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</si>
  <si>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</si>
  <si>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</si>
  <si>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</si>
  <si>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</si>
  <si>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</si>
  <si>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</si>
  <si>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</si>
  <si>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</si>
  <si>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</si>
  <si>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</si>
  <si>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</si>
  <si>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</si>
  <si>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</si>
  <si>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</si>
  <si>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</si>
  <si>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</si>
  <si>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</si>
  <si>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</si>
  <si>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</si>
  <si>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</si>
  <si>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</si>
  <si>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</si>
  <si>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</si>
  <si>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</si>
  <si>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</si>
  <si>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</si>
  <si>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</si>
  <si>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</si>
  <si>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</si>
  <si>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</si>
  <si>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</si>
  <si>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</si>
  <si>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</si>
  <si>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</si>
  <si>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</si>
  <si>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</si>
  <si>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</si>
  <si>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</si>
  <si>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</si>
  <si>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</si>
  <si>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</si>
  <si>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</si>
  <si>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</si>
  <si>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</si>
  <si>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</si>
  <si>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</si>
  <si>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</si>
  <si>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</si>
  <si>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</si>
  <si>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</si>
  <si>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</si>
  <si>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</si>
  <si>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</si>
  <si>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</si>
  <si>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</si>
  <si>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</si>
  <si>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</si>
  <si>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</si>
  <si>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</si>
  <si>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</si>
  <si>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</si>
  <si>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</si>
  <si>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</si>
  <si>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</si>
  <si>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</si>
  <si>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</si>
  <si>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</si>
  <si>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</si>
  <si>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</si>
  <si>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</si>
  <si>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</si>
  <si>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</si>
  <si>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</si>
  <si>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</si>
  <si>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</si>
  <si>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</si>
  <si>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</si>
  <si>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</si>
  <si>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</si>
  <si>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</si>
  <si>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</si>
  <si>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</si>
  <si>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</si>
  <si>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</si>
  <si>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</si>
  <si>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</si>
  <si>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</si>
  <si>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</si>
  <si>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</si>
  <si>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</si>
  <si>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</si>
  <si>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</si>
  <si>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</si>
  <si>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</si>
  <si>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</si>
  <si>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</si>
  <si>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</si>
  <si>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</si>
  <si>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</si>
  <si>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</si>
  <si>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</si>
  <si>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</si>
  <si>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</si>
  <si>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</si>
  <si>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</si>
  <si>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</si>
  <si>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</si>
  <si>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</si>
  <si>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</si>
  <si>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</si>
  <si>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</si>
  <si>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</si>
  <si>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</si>
  <si>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</si>
  <si>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</si>
  <si>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</si>
  <si>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</si>
  <si>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</si>
  <si>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</si>
  <si>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</si>
  <si>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</si>
  <si>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</si>
  <si>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</si>
  <si>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</si>
  <si>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</si>
  <si>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</si>
  <si>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</si>
  <si>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</si>
  <si>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</si>
  <si>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</si>
  <si>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</si>
  <si>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</si>
  <si>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</si>
  <si>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</si>
  <si>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</si>
  <si>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</si>
  <si>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</si>
  <si>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</si>
  <si>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</si>
  <si>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</si>
  <si>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</si>
  <si>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</si>
  <si>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</si>
  <si>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</si>
  <si>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</si>
  <si>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</si>
  <si>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</si>
  <si>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</si>
  <si>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</si>
  <si>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</si>
  <si>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</si>
  <si>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</si>
  <si>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</si>
  <si>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</si>
  <si>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</si>
  <si>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</si>
  <si>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</si>
  <si>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</si>
  <si>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</si>
  <si>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</si>
  <si>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</si>
  <si>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</si>
  <si>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</si>
  <si>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</si>
  <si>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</si>
  <si>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</si>
  <si>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</si>
  <si>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</si>
  <si>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</si>
  <si>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</si>
  <si>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</si>
  <si>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</si>
  <si>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</si>
  <si>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</si>
  <si>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</si>
  <si>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</si>
  <si>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</si>
  <si>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</si>
  <si>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</si>
  <si>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</si>
  <si>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</si>
  <si>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</si>
  <si>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</si>
  <si>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</si>
  <si>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</si>
  <si>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</si>
  <si>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</si>
  <si>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</si>
  <si>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</si>
  <si>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</si>
  <si>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</si>
  <si>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</si>
  <si>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</si>
  <si>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</si>
  <si>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</si>
  <si>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</si>
  <si>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</si>
  <si>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</si>
  <si>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</si>
  <si>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</si>
  <si>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</si>
  <si>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</si>
  <si>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</si>
  <si>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</si>
  <si>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</si>
  <si>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</si>
  <si>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</si>
  <si>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</si>
  <si>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</si>
  <si>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</si>
  <si>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</si>
  <si>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</si>
  <si>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</si>
  <si>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</si>
  <si>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</si>
  <si>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</si>
  <si>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</si>
  <si>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</si>
  <si>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</si>
  <si>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</si>
  <si>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</si>
  <si>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</si>
  <si>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</si>
  <si>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</si>
  <si>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</si>
  <si>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</si>
  <si>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</si>
  <si>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</si>
  <si>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</si>
  <si>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</si>
  <si>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</si>
  <si>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</si>
  <si>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</si>
  <si>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</si>
  <si>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</si>
  <si>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</si>
  <si>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</si>
  <si>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</si>
  <si>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</si>
  <si>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</si>
  <si>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</si>
  <si>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</si>
  <si>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</si>
  <si>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</si>
  <si>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</si>
  <si>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</si>
  <si>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</si>
  <si>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</si>
  <si>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</si>
  <si>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</si>
  <si>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</si>
  <si>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</si>
  <si>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</si>
  <si>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</si>
  <si>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</si>
  <si>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</si>
  <si>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</si>
  <si>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</si>
  <si>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</si>
  <si>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</si>
  <si>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</si>
  <si>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</si>
  <si>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</si>
  <si>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</si>
  <si>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</si>
  <si>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</si>
  <si>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</si>
  <si>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</si>
  <si>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</si>
  <si>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</si>
  <si>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</si>
  <si>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</si>
  <si>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</si>
  <si>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</si>
  <si>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</si>
  <si>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</si>
  <si>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</si>
  <si>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</si>
  <si>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</si>
  <si>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</si>
  <si>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</si>
  <si>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</si>
  <si>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</si>
  <si>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</si>
  <si>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</si>
  <si>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</si>
  <si>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</si>
  <si>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</si>
  <si>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</si>
  <si>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</si>
  <si>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</si>
  <si>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</si>
  <si>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</si>
  <si>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</si>
  <si>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</si>
  <si>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</si>
  <si>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</si>
  <si>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</si>
  <si>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</si>
  <si>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</si>
  <si>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</si>
  <si>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</si>
  <si>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</si>
  <si>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</si>
  <si>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</si>
  <si>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</si>
  <si>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</si>
  <si>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</si>
  <si>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</si>
  <si>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</si>
  <si>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</si>
  <si>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</si>
  <si>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</si>
  <si>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</si>
  <si>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</si>
  <si>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</si>
  <si>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</si>
  <si>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</si>
  <si>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</si>
  <si>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</si>
  <si>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</si>
  <si>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</si>
  <si>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</si>
  <si>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</si>
  <si>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</si>
  <si>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</si>
  <si>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</si>
  <si>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</si>
  <si>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</si>
  <si>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</si>
  <si>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</si>
  <si>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</si>
  <si>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</si>
  <si>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</si>
  <si>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</si>
  <si>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</si>
  <si>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</si>
  <si>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</si>
  <si>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</si>
  <si>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</si>
  <si>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</si>
  <si>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</si>
  <si>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</si>
  <si>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</si>
  <si>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</si>
  <si>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</si>
  <si>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</si>
  <si>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</si>
  <si>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</si>
  <si>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</si>
  <si>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</si>
  <si>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</si>
  <si>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</si>
  <si>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</si>
  <si>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</si>
  <si>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</si>
  <si>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</si>
  <si>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</si>
  <si>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</si>
  <si>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</si>
  <si>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</si>
  <si>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</si>
  <si>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</si>
  <si>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</si>
  <si>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</si>
  <si>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</si>
  <si>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</si>
  <si>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</si>
  <si>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</si>
  <si>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</si>
  <si>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</si>
  <si>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</si>
  <si>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</si>
  <si>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</si>
  <si>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</si>
  <si>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</si>
  <si>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</si>
  <si>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</si>
  <si>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</si>
  <si>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</si>
  <si>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</si>
  <si>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</si>
  <si>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</si>
  <si>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</si>
  <si>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</si>
  <si>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</si>
  <si>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</si>
  <si>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</si>
  <si>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</si>
  <si>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</si>
  <si>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</si>
  <si>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</si>
  <si>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</si>
  <si>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</si>
  <si>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</si>
  <si>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</si>
  <si>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</si>
  <si>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</si>
  <si>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</si>
  <si>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</si>
  <si>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</si>
  <si>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</si>
  <si>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</si>
  <si>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</si>
  <si>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</si>
  <si>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</si>
  <si>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</si>
  <si>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</si>
  <si>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</si>
  <si>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</si>
  <si>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</si>
  <si>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</si>
  <si>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</si>
  <si>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</si>
  <si>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</si>
  <si>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</si>
  <si>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</si>
  <si>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</si>
  <si>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</si>
  <si>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</si>
  <si>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</si>
  <si>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</si>
  <si>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</si>
  <si>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</si>
  <si>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</si>
  <si>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</si>
  <si>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</si>
  <si>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</si>
  <si>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</si>
  <si>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</si>
  <si>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</si>
  <si>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</si>
  <si>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</si>
  <si>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</si>
  <si>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</si>
  <si>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</si>
  <si>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</si>
  <si>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</si>
  <si>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</si>
  <si>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</si>
  <si>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</si>
  <si>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</si>
  <si>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</si>
  <si>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</si>
  <si>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</si>
  <si>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</si>
  <si>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</si>
  <si>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</si>
  <si>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</si>
  <si>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</si>
  <si>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</si>
  <si>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</si>
  <si>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</si>
  <si>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</si>
  <si>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</si>
  <si>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</si>
  <si>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</si>
  <si>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</si>
  <si>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</si>
  <si>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</si>
  <si>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</si>
  <si>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</si>
  <si>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</si>
  <si>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</si>
  <si>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</si>
  <si>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</si>
  <si>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</si>
  <si>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</si>
  <si>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</si>
  <si>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</si>
  <si>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</si>
  <si>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</si>
  <si>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</si>
  <si>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</si>
  <si>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</si>
  <si>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</si>
  <si>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</si>
  <si>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</si>
  <si>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</si>
  <si>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</si>
  <si>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</si>
  <si>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</si>
  <si>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</si>
  <si>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</si>
  <si>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</si>
  <si>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</si>
  <si>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</si>
  <si>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</si>
  <si>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</si>
  <si>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</si>
  <si>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</si>
  <si>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</si>
  <si>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</si>
  <si>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</si>
  <si>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</si>
  <si>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</si>
  <si>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</si>
  <si>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</si>
  <si>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</si>
  <si>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</si>
  <si>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</si>
  <si>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</si>
  <si>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</si>
  <si>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</si>
  <si>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</si>
  <si>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</si>
  <si>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</si>
  <si>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</si>
  <si>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</si>
  <si>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</si>
  <si>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</si>
  <si>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</si>
  <si>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</si>
  <si>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</si>
  <si>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</si>
  <si>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</si>
  <si>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</si>
  <si>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</si>
  <si>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</si>
  <si>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</si>
  <si>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</si>
  <si>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</si>
  <si>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</si>
  <si>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</si>
  <si>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</si>
  <si>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</si>
  <si>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</si>
  <si>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</si>
  <si>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</si>
  <si>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</si>
  <si>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</si>
  <si>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</si>
  <si>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</si>
  <si>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</si>
  <si>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</si>
  <si>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</si>
  <si>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</si>
  <si>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</si>
  <si>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</si>
  <si>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</si>
  <si>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</si>
  <si>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</si>
  <si>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</si>
  <si>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</si>
  <si>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</si>
  <si>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</si>
  <si>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</si>
  <si>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</si>
  <si>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</si>
  <si>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</si>
  <si>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</si>
  <si>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</si>
  <si>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</si>
  <si>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</si>
  <si>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</si>
  <si>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</si>
  <si>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</si>
  <si>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</si>
  <si>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</si>
  <si>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</si>
  <si>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</si>
  <si>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</si>
  <si>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</si>
  <si>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</si>
  <si>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</si>
  <si>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</si>
  <si>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</si>
  <si>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</si>
  <si>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</si>
  <si>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</si>
  <si>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</si>
  <si>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</si>
  <si>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</si>
  <si>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</si>
  <si>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</si>
  <si>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</si>
  <si>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</si>
  <si>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</si>
  <si>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</si>
  <si>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</si>
  <si>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</si>
  <si>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</si>
  <si>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</si>
  <si>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</si>
  <si>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</si>
  <si>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</si>
  <si>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</si>
  <si>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</si>
  <si>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</si>
  <si>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</si>
  <si>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</si>
  <si>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</si>
  <si>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</si>
  <si>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</si>
  <si>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</si>
  <si>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</si>
  <si>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</si>
  <si>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</si>
  <si>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</si>
  <si>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</si>
  <si>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</si>
  <si>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</si>
  <si>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</si>
  <si>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</si>
  <si>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</si>
  <si>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</si>
  <si>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</si>
  <si>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</si>
  <si>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</si>
  <si>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</si>
  <si>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</si>
  <si>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</si>
  <si>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</si>
  <si>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</si>
  <si>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</si>
  <si>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</si>
  <si>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</si>
  <si>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</si>
  <si>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</si>
  <si>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</si>
  <si>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</si>
  <si>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</si>
  <si>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</si>
  <si>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</si>
  <si>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</si>
  <si>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</si>
  <si>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</si>
  <si>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</si>
  <si>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</si>
  <si>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</si>
  <si>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</si>
  <si>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</si>
  <si>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</si>
  <si>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</si>
  <si>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</si>
  <si>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</si>
  <si>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</si>
  <si>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</si>
  <si>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</si>
  <si>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</si>
  <si>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</si>
  <si>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</si>
  <si>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</si>
  <si>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</si>
  <si>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</si>
  <si>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</si>
  <si>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</si>
  <si>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</si>
  <si>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</si>
  <si>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</si>
  <si>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</si>
  <si>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</si>
  <si>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</si>
  <si>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</si>
  <si>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</si>
  <si>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</si>
  <si>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</si>
  <si>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</si>
  <si>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</si>
  <si>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</si>
  <si>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</si>
  <si>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</si>
  <si>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</si>
  <si>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</si>
  <si>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</si>
  <si>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</si>
  <si>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</si>
  <si>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</si>
  <si>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</si>
  <si>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</si>
  <si>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</si>
  <si>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</si>
  <si>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</si>
  <si>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</si>
  <si>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</si>
  <si>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</si>
  <si>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</si>
  <si>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</si>
  <si>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</si>
  <si>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</si>
  <si>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</si>
  <si>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</si>
  <si>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</si>
  <si>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</si>
  <si>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</si>
  <si>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</si>
  <si>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</si>
  <si>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</si>
  <si>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</si>
  <si>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</si>
  <si>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</si>
  <si>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</si>
  <si>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</si>
  <si>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</si>
  <si>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</si>
  <si>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</si>
  <si>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</si>
  <si>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</si>
  <si>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</si>
  <si>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</si>
  <si>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</si>
  <si>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</si>
  <si>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</si>
  <si>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</si>
  <si>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</si>
  <si>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</si>
  <si>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</si>
  <si>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</si>
  <si>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</si>
  <si>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</si>
  <si>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</si>
  <si>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</si>
  <si>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</si>
  <si>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</si>
  <si>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</si>
  <si>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</si>
  <si>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</si>
  <si>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</si>
  <si>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</si>
  <si>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</si>
  <si>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</si>
  <si>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</si>
  <si>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</si>
  <si>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</si>
  <si>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</si>
  <si>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</si>
  <si>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</si>
  <si>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</si>
  <si>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</si>
  <si>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</si>
  <si>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</si>
  <si>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</si>
  <si>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</si>
  <si>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</si>
  <si>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</si>
  <si>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</si>
  <si>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</si>
  <si>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</si>
  <si>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</si>
  <si>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</si>
  <si>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</si>
  <si>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</si>
  <si>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</si>
  <si>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</si>
  <si>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</si>
  <si>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</si>
  <si>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</si>
  <si>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</si>
  <si>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</si>
  <si>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</si>
  <si>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</si>
  <si>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</si>
  <si>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</si>
  <si>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</si>
  <si>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</si>
  <si>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</si>
  <si>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</si>
  <si>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</si>
  <si>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</si>
  <si>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</si>
  <si>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</si>
  <si>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</si>
  <si>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</si>
  <si>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</si>
  <si>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</si>
  <si>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</si>
  <si>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</si>
  <si>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</si>
  <si>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</si>
  <si>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</si>
  <si>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</si>
  <si>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</si>
  <si>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</si>
  <si>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</si>
  <si>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</si>
  <si>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</si>
  <si>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</si>
  <si>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</si>
  <si>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</si>
  <si>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</si>
  <si>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</si>
  <si>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</si>
  <si>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</si>
  <si>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</si>
  <si>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</si>
  <si>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</si>
  <si>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</si>
  <si>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</si>
  <si>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</si>
  <si>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</si>
  <si>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</si>
  <si>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</si>
  <si>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</si>
  <si>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</si>
  <si>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</si>
  <si>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</si>
  <si>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</si>
  <si>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</si>
  <si>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</si>
  <si>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</si>
  <si>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</si>
  <si>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</si>
  <si>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</si>
  <si>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</si>
  <si>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</si>
  <si>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</si>
  <si>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</si>
  <si>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</si>
  <si>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</si>
  <si>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</si>
  <si>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</si>
  <si>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</si>
  <si>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</si>
  <si>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</si>
  <si>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</si>
  <si>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</si>
  <si>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</si>
  <si>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</si>
  <si>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</si>
  <si>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</si>
  <si>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</si>
  <si>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</si>
  <si>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</si>
  <si>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</si>
  <si>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</si>
  <si>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</si>
  <si>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</si>
  <si>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</si>
  <si>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</si>
  <si>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</si>
  <si>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</si>
  <si>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</si>
  <si>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</si>
  <si>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</si>
  <si>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</si>
  <si>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</si>
  <si>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</si>
  <si>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</si>
  <si>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</si>
  <si>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</si>
  <si>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</si>
  <si>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</si>
  <si>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</si>
  <si>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</si>
  <si>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</si>
  <si>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</si>
  <si>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</si>
  <si>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</si>
  <si>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</si>
  <si>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</si>
  <si>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</si>
  <si>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</si>
  <si>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</si>
  <si>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</si>
  <si>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</si>
  <si>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</si>
  <si>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</si>
  <si>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</si>
  <si>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</si>
  <si>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</si>
  <si>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</si>
  <si>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</si>
  <si>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</si>
  <si>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</si>
  <si>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</si>
  <si>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</si>
  <si>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</si>
  <si>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</si>
  <si>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</si>
  <si>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</si>
  <si>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</si>
  <si>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</si>
  <si>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</si>
  <si>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</si>
  <si>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</si>
  <si>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</si>
  <si>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</si>
  <si>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</si>
  <si>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</si>
  <si>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</si>
  <si>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</si>
  <si>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</si>
  <si>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</si>
  <si>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</si>
  <si>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</si>
  <si>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</si>
  <si>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</si>
  <si>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</si>
  <si>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</si>
  <si>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</si>
  <si>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</si>
  <si>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</si>
  <si>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</si>
  <si>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</si>
  <si>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</si>
  <si>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</si>
  <si>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</si>
  <si>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</si>
  <si>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</si>
  <si>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</si>
  <si>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</si>
  <si>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</si>
  <si>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</si>
  <si>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</si>
  <si>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</si>
  <si>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</si>
  <si>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</si>
  <si>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</si>
  <si>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</si>
  <si>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</si>
  <si>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</si>
  <si>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</si>
  <si>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</si>
  <si>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</si>
  <si>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</si>
  <si>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</si>
  <si>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</si>
  <si>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</si>
  <si>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</si>
  <si>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</si>
  <si>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</si>
  <si>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</si>
  <si>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</si>
  <si>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</si>
  <si>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</si>
  <si>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</si>
  <si>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</si>
  <si>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</si>
  <si>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</si>
  <si>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</si>
  <si>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</si>
  <si>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</si>
  <si>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</si>
  <si>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</si>
  <si>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</si>
  <si>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</si>
  <si>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</si>
  <si>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</si>
  <si>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</si>
  <si>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</si>
  <si>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</si>
  <si>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</si>
  <si>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</si>
  <si>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</si>
  <si>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</si>
  <si>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</si>
  <si>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</si>
  <si>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</si>
  <si>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</si>
  <si>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</si>
  <si>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</si>
  <si>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</si>
  <si>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</si>
  <si>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</si>
  <si>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</si>
  <si>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</si>
  <si>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</si>
  <si>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</si>
  <si>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</si>
  <si>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</si>
  <si>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</si>
  <si>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</si>
  <si>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</si>
  <si>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</si>
  <si>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</si>
  <si>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</si>
  <si>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</si>
  <si>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</si>
  <si>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</si>
  <si>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</si>
  <si>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</si>
  <si>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</si>
  <si>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</si>
  <si>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</si>
  <si>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</si>
  <si>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</si>
  <si>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</si>
  <si>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</si>
  <si>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</si>
  <si>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</si>
  <si>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</si>
  <si>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</si>
  <si>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</si>
  <si>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</si>
  <si>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</si>
  <si>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</si>
  <si>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</si>
  <si>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</si>
  <si>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</si>
  <si>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</si>
  <si>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</si>
  <si>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</si>
  <si>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</si>
  <si>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</si>
  <si>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</si>
  <si>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</si>
  <si>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</si>
  <si>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</si>
  <si>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</si>
  <si>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</si>
  <si>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</si>
  <si>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</si>
  <si>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</si>
  <si>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</si>
  <si>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</si>
  <si>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</si>
  <si>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</si>
  <si>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</si>
  <si>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</si>
  <si>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</si>
  <si>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</si>
  <si>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</si>
  <si>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</si>
  <si>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</si>
  <si>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</si>
  <si>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</si>
  <si>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</si>
  <si>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</si>
  <si>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</si>
  <si>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</si>
  <si>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</si>
  <si>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</si>
  <si>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</si>
  <si>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</si>
  <si>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</si>
  <si>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</si>
  <si>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</si>
  <si>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</si>
  <si>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</si>
  <si>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</si>
  <si>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</si>
  <si>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</si>
  <si>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</si>
  <si>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</si>
  <si>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</si>
  <si>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</si>
  <si>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</si>
  <si>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</si>
  <si>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</si>
  <si>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</si>
  <si>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</si>
  <si>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</si>
  <si>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</si>
  <si>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</si>
  <si>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</si>
  <si>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</si>
  <si>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</si>
  <si>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</si>
  <si>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</si>
  <si>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</si>
  <si>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</si>
  <si>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</si>
  <si>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</si>
  <si>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</si>
  <si>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</si>
  <si>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</si>
  <si>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</si>
  <si>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</si>
  <si>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</si>
  <si>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</si>
  <si>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</si>
  <si>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</si>
  <si>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</si>
  <si>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</si>
  <si>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</si>
  <si>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</si>
  <si>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</si>
  <si>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</si>
  <si>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</si>
  <si>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</si>
  <si>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</si>
  <si>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</si>
  <si>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</si>
  <si>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</si>
  <si>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</si>
  <si>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</si>
  <si>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</si>
  <si>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</si>
  <si>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</si>
  <si>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</si>
  <si>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</si>
  <si>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</si>
  <si>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</si>
  <si>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</si>
  <si>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</si>
  <si>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</si>
  <si>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</si>
  <si>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</si>
  <si>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</si>
  <si>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</si>
  <si>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</si>
  <si>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</si>
  <si>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</si>
  <si>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</si>
  <si>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</si>
  <si>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</si>
  <si>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</si>
  <si>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</si>
  <si>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</si>
  <si>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</si>
  <si>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</si>
  <si>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</si>
  <si>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</si>
  <si>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</si>
  <si>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</si>
  <si>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</si>
  <si>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</si>
  <si>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</si>
  <si>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</si>
  <si>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</si>
  <si>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</si>
  <si>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</si>
  <si>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</si>
  <si>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</si>
  <si>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</si>
  <si>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</si>
  <si>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</si>
  <si>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</si>
  <si>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</si>
  <si>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</si>
  <si>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</si>
  <si>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</si>
  <si>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</si>
  <si>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</si>
  <si>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</si>
  <si>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</si>
  <si>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</si>
  <si>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</si>
  <si>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</si>
  <si>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</si>
  <si>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</si>
  <si>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</si>
  <si>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</si>
  <si>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</si>
  <si>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</si>
  <si>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</si>
  <si>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</si>
  <si>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</si>
  <si>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</si>
  <si>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</si>
  <si>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</si>
  <si>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</si>
  <si>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</si>
  <si>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</si>
  <si>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</si>
  <si>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</si>
  <si>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</si>
  <si>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</si>
  <si>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</si>
  <si>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</si>
  <si>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</si>
  <si>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</si>
  <si>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</si>
  <si>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</si>
  <si>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</si>
  <si>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</si>
  <si>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</si>
  <si>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</si>
  <si>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</si>
  <si>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</si>
  <si>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</si>
  <si>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</si>
  <si>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</si>
  <si>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</si>
  <si>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</si>
  <si>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</si>
  <si>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</si>
  <si>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</si>
  <si>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</si>
  <si>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</si>
  <si>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</si>
  <si>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</si>
  <si>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</si>
  <si>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</si>
  <si>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</si>
  <si>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</si>
  <si>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</si>
  <si>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</si>
  <si>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</si>
  <si>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</si>
  <si>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</si>
  <si>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</si>
  <si>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</si>
  <si>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</si>
  <si>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</si>
  <si>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</si>
  <si>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</si>
  <si>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</si>
  <si>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</si>
  <si>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</si>
  <si>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</si>
  <si>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</si>
  <si>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</si>
  <si>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</si>
  <si>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</si>
  <si>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</si>
  <si>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</si>
  <si>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</si>
  <si>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</si>
  <si>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</si>
  <si>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</si>
  <si>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</si>
  <si>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</si>
  <si>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</si>
  <si>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</si>
  <si>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</si>
  <si>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</si>
  <si>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</si>
  <si>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</si>
  <si>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</si>
  <si>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</si>
  <si>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</si>
  <si>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</si>
  <si>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</si>
  <si>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</si>
  <si>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</si>
  <si>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</si>
  <si>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</si>
  <si>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</si>
  <si>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</si>
  <si>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</si>
  <si>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</si>
  <si>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</si>
  <si>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</si>
  <si>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</si>
  <si>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</si>
  <si>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</si>
  <si>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</si>
  <si>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</si>
  <si>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</si>
  <si>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</si>
  <si>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</si>
  <si>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</si>
  <si>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</si>
  <si>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</si>
  <si>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</si>
  <si>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</si>
  <si>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</si>
  <si>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</si>
  <si>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</si>
  <si>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</si>
  <si>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</si>
  <si>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</si>
  <si>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</si>
  <si>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</si>
  <si>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</si>
  <si>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</si>
  <si>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</si>
  <si>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</si>
  <si>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</si>
  <si>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</si>
  <si>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</si>
  <si>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</si>
  <si>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</si>
  <si>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</si>
  <si>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</si>
  <si>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</si>
  <si>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</si>
  <si>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</si>
  <si>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</si>
  <si>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</si>
  <si>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</si>
  <si>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</si>
  <si>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</si>
  <si>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</si>
  <si>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</si>
  <si>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</si>
  <si>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</si>
  <si>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</si>
  <si>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</si>
  <si>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</si>
  <si>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</si>
  <si>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</si>
  <si>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</si>
  <si>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</si>
  <si>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</si>
  <si>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</si>
  <si>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</si>
  <si>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</si>
  <si>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</si>
  <si>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</si>
  <si>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</si>
  <si>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</si>
  <si>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</si>
  <si>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</si>
  <si>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</si>
  <si>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</si>
  <si>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</si>
  <si>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</si>
  <si>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</si>
  <si>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</si>
  <si>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</si>
  <si>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</si>
  <si>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</si>
  <si>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</si>
  <si>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</si>
  <si>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</si>
  <si>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</si>
  <si>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</si>
  <si>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</si>
  <si>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</si>
  <si>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</si>
  <si>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</si>
  <si>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</si>
  <si>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</si>
  <si>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</si>
  <si>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</si>
  <si>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</si>
  <si>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</si>
  <si>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</si>
  <si>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</si>
  <si>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</si>
  <si>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</si>
  <si>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</si>
  <si>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</si>
  <si>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</si>
  <si>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</si>
  <si>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</si>
  <si>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</si>
  <si>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</si>
  <si>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</si>
  <si>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</si>
  <si>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</si>
  <si>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</si>
  <si>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</si>
  <si>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</si>
  <si>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</si>
  <si>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</si>
  <si>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</si>
  <si>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</si>
  <si>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</si>
  <si>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</si>
  <si>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</si>
  <si>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</si>
  <si>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</si>
  <si>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</si>
  <si>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</si>
  <si>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</si>
  <si>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</si>
  <si>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</si>
  <si>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</si>
  <si>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</si>
  <si>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</si>
  <si>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</si>
  <si>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</si>
  <si>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</si>
  <si>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</si>
  <si>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</si>
  <si>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</si>
  <si>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</si>
  <si>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</si>
  <si>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</si>
  <si>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</si>
  <si>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</si>
  <si>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</si>
  <si>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</si>
  <si>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</si>
  <si>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</si>
  <si>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</si>
  <si>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</si>
  <si>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</si>
  <si>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</si>
  <si>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</si>
  <si>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</si>
  <si>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</si>
  <si>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</si>
  <si>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</si>
  <si>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</si>
  <si>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</si>
  <si>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</si>
  <si>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</si>
  <si>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</si>
  <si>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</si>
  <si>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</si>
  <si>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</si>
  <si>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</si>
  <si>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</si>
  <si>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</si>
  <si>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</si>
  <si>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</si>
  <si>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</si>
  <si>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</si>
  <si>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</si>
  <si>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</si>
  <si>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</si>
  <si>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</si>
  <si>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</si>
  <si>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</si>
  <si>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</si>
  <si>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</si>
  <si>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</si>
  <si>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</si>
  <si>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</si>
  <si>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</si>
  <si>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</si>
  <si>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</si>
  <si>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</si>
  <si>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</si>
  <si>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</si>
  <si>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</si>
  <si>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</si>
  <si>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</si>
  <si>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</si>
  <si>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</si>
  <si>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</si>
  <si>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</si>
  <si>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</si>
  <si>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</si>
  <si>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</si>
  <si>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</si>
  <si>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</si>
  <si>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</si>
  <si>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</si>
  <si>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</si>
  <si>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</si>
  <si>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</si>
  <si>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</si>
  <si>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</si>
  <si>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</si>
  <si>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</si>
  <si>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</si>
  <si>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</si>
  <si>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</si>
  <si>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</si>
  <si>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</si>
  <si>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</si>
  <si>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</si>
  <si>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</si>
  <si>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</si>
  <si>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</si>
  <si>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</si>
  <si>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</si>
  <si>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</si>
  <si>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</si>
  <si>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</si>
  <si>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</si>
  <si>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</si>
  <si>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</si>
  <si>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</si>
  <si>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</si>
  <si>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</si>
  <si>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</si>
  <si>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</si>
  <si>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</si>
  <si>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</si>
  <si>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</si>
  <si>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</si>
  <si>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</si>
  <si>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</si>
  <si>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</si>
  <si>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</si>
  <si>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</si>
  <si>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</si>
  <si>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</si>
  <si>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</si>
  <si>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</si>
  <si>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</si>
  <si>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</si>
  <si>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</si>
  <si>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</si>
  <si>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</si>
  <si>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</si>
  <si>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</si>
  <si>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</si>
  <si>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</si>
  <si>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</si>
  <si>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</si>
  <si>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</si>
  <si>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</si>
  <si>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</si>
  <si>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</si>
  <si>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</si>
  <si>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</si>
  <si>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</si>
  <si>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</si>
  <si>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</si>
  <si>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</si>
  <si>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</si>
  <si>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</si>
  <si>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</si>
  <si>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</si>
  <si>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</si>
  <si>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</si>
  <si>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</si>
  <si>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</si>
  <si>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</si>
  <si>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</si>
  <si>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</si>
  <si>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</si>
  <si>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</si>
  <si>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</si>
  <si>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</si>
  <si>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</si>
  <si>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</si>
  <si>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</si>
  <si>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</si>
  <si>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</si>
  <si>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</si>
  <si>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</si>
  <si>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</si>
  <si>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</si>
  <si>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</si>
  <si>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</si>
  <si>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</si>
  <si>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</si>
  <si>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</si>
  <si>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</si>
  <si>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</si>
  <si>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</si>
  <si>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</si>
  <si>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</si>
  <si>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</si>
  <si>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</si>
  <si>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</si>
  <si>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</si>
  <si>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</si>
  <si>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</si>
  <si>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</si>
  <si>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</si>
  <si>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</si>
  <si>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</si>
  <si>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</si>
  <si>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</si>
  <si>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</si>
  <si>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</si>
  <si>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</si>
  <si>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</si>
  <si>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</si>
  <si>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</si>
  <si>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</si>
  <si>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</si>
  <si>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</si>
  <si>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</si>
  <si>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</si>
  <si>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</si>
  <si>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</si>
  <si>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</si>
  <si>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</si>
  <si>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</si>
  <si>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</si>
  <si>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</si>
  <si>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</si>
  <si>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</si>
  <si>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</si>
  <si>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</si>
  <si>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</si>
  <si>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</si>
  <si>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</si>
  <si>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</si>
  <si>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</si>
  <si>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</si>
  <si>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</si>
  <si>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</si>
  <si>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</si>
  <si>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</si>
  <si>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</si>
  <si>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</si>
  <si>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</si>
  <si>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</si>
  <si>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</si>
  <si>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</si>
  <si>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</si>
  <si>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</si>
  <si>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</si>
  <si>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</si>
  <si>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</si>
  <si>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</si>
  <si>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</si>
  <si>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</si>
  <si>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</si>
  <si>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</si>
  <si>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</si>
  <si>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</si>
  <si>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</si>
  <si>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</si>
  <si>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</si>
  <si>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</si>
  <si>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</si>
  <si>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</si>
  <si>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</si>
  <si>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</si>
  <si>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</si>
  <si>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</si>
  <si>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</si>
  <si>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</si>
  <si>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</si>
  <si>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</si>
  <si>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</si>
  <si>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</si>
  <si>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</si>
  <si>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</si>
  <si>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</si>
  <si>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</si>
  <si>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</si>
  <si>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</si>
  <si>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</si>
  <si>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</si>
  <si>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</si>
  <si>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</si>
  <si>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</si>
  <si>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</si>
  <si>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</si>
  <si>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</si>
  <si>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</si>
  <si>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</si>
  <si>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</si>
  <si>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</si>
  <si>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</si>
  <si>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</si>
  <si>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</si>
  <si>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</si>
  <si>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</si>
  <si>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</si>
  <si>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</si>
  <si>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</si>
  <si>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</si>
  <si>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</si>
  <si>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</si>
  <si>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</si>
  <si>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</si>
  <si>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</si>
  <si>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</si>
  <si>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</si>
  <si>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</si>
  <si>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</si>
  <si>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</si>
  <si>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</si>
  <si>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</si>
  <si>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</si>
  <si>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</si>
  <si>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</si>
  <si>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</si>
  <si>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</si>
  <si>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</si>
  <si>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</si>
  <si>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</si>
  <si>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</si>
  <si>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</si>
  <si>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</si>
  <si>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</si>
  <si>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</si>
  <si>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</si>
  <si>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</si>
  <si>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</si>
  <si>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</si>
  <si>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</si>
  <si>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</si>
  <si>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</si>
  <si>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</si>
  <si>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</si>
  <si>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</si>
  <si>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</si>
  <si>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</si>
  <si>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</si>
  <si>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</si>
  <si>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</si>
  <si>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</si>
  <si>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</si>
  <si>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</si>
  <si>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</si>
  <si>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</si>
  <si>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</si>
  <si>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</si>
  <si>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</si>
  <si>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</si>
  <si>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</si>
  <si>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</si>
  <si>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</si>
  <si>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</si>
  <si>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</si>
  <si>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</si>
  <si>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</si>
  <si>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</si>
  <si>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</si>
  <si>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</si>
  <si>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</si>
  <si>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</si>
  <si>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</si>
  <si>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</si>
  <si>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</si>
  <si>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</si>
  <si>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</si>
  <si>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</si>
  <si>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</si>
  <si>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</si>
  <si>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</si>
  <si>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</si>
  <si>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</si>
  <si>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</si>
  <si>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</si>
  <si>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</si>
  <si>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</si>
  <si>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</si>
  <si>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</si>
  <si>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</si>
  <si>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</si>
  <si>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</si>
  <si>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</si>
  <si>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</si>
  <si>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</si>
  <si>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</si>
  <si>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</si>
  <si>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</si>
  <si>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</si>
  <si>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</si>
  <si>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</si>
  <si>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</si>
  <si>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</si>
  <si>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</si>
  <si>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</si>
  <si>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</si>
  <si>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</si>
  <si>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</si>
  <si>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</si>
  <si>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</si>
  <si>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</si>
  <si>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</si>
  <si>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</si>
  <si>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</si>
  <si>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</si>
  <si>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</si>
  <si>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</si>
  <si>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</si>
  <si>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</si>
  <si>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</si>
  <si>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</si>
  <si>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</si>
  <si>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</si>
  <si>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</si>
  <si>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</si>
  <si>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</si>
  <si>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</si>
  <si>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</si>
  <si>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</si>
  <si>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</si>
  <si>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</si>
  <si>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</si>
  <si>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</si>
  <si>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</si>
  <si>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</si>
  <si>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</si>
  <si>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</si>
  <si>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</si>
  <si>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</si>
  <si>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</si>
  <si>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</si>
  <si>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</si>
  <si>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</si>
  <si>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</si>
  <si>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</si>
  <si>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</si>
  <si>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</si>
  <si>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</si>
  <si>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</si>
  <si>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</si>
  <si>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</si>
  <si>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</si>
  <si>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</si>
  <si>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</si>
  <si>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</si>
  <si>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</si>
  <si>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</si>
  <si>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</si>
  <si>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</si>
  <si>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</si>
  <si>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</si>
  <si>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</si>
  <si>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</si>
  <si>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</si>
  <si>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</si>
  <si>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</si>
  <si>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</si>
  <si>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</si>
  <si>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</si>
  <si>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</si>
  <si>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</si>
  <si>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</si>
  <si>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</si>
  <si>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</si>
  <si>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</si>
  <si>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</si>
  <si>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</si>
  <si>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</si>
  <si>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</si>
  <si>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</si>
  <si>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</si>
  <si>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</si>
  <si>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</si>
  <si>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</si>
  <si>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</si>
  <si>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</si>
  <si>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</si>
  <si>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</si>
  <si>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</si>
  <si>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</si>
  <si>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</si>
  <si>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</si>
  <si>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</si>
  <si>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</si>
  <si>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</si>
  <si>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</si>
  <si>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</si>
  <si>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</si>
  <si>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</si>
  <si>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</si>
  <si>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</si>
  <si>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</si>
  <si>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</si>
  <si>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</si>
  <si>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</si>
  <si>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</si>
  <si>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</si>
  <si>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</si>
  <si>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</si>
  <si>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</si>
  <si>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</si>
  <si>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</si>
  <si>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</si>
  <si>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</si>
  <si>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</si>
  <si>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</si>
  <si>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</si>
  <si>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</si>
  <si>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</si>
  <si>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</si>
  <si>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</si>
  <si>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</si>
  <si>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</si>
  <si>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</si>
  <si>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</si>
  <si>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</si>
  <si>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</si>
  <si>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</si>
  <si>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</si>
  <si>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</si>
  <si>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</si>
  <si>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</si>
  <si>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</si>
  <si>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</si>
  <si>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</si>
  <si>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</si>
  <si>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</si>
  <si>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</si>
  <si>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</si>
  <si>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</si>
  <si>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</si>
  <si>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</si>
  <si>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</si>
  <si>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</si>
  <si>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</si>
  <si>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</si>
  <si>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</si>
  <si>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</si>
  <si>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</si>
  <si>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</si>
  <si>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</si>
  <si>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</si>
  <si>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</si>
  <si>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</si>
  <si>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</si>
  <si>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</si>
  <si>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</si>
  <si>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</si>
  <si>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</si>
  <si>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</si>
  <si>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</si>
  <si>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</si>
  <si>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</si>
  <si>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</si>
  <si>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</si>
  <si>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</si>
  <si>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</si>
  <si>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</si>
  <si>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</si>
  <si>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</si>
  <si>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</si>
  <si>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</si>
  <si>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</si>
  <si>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</si>
  <si>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</si>
  <si>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</si>
  <si>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</si>
  <si>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</si>
  <si>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</si>
  <si>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</si>
  <si>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</si>
  <si>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</si>
  <si>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</si>
  <si>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</si>
  <si>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</si>
  <si>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</si>
  <si>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</si>
  <si>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</si>
  <si>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</si>
  <si>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</si>
  <si>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</si>
  <si>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</si>
  <si>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</si>
  <si>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</si>
  <si>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</si>
  <si>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</si>
  <si>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</si>
  <si>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</si>
  <si>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</si>
  <si>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</si>
  <si>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</si>
  <si>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</si>
  <si>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</si>
  <si>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</si>
  <si>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</si>
  <si>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</si>
  <si>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</si>
  <si>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</si>
  <si>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</si>
  <si>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</si>
  <si>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</si>
  <si>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</si>
  <si>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</si>
  <si>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</si>
  <si>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</si>
  <si>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</si>
  <si>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</si>
  <si>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</si>
  <si>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</si>
  <si>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</si>
  <si>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</si>
  <si>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</si>
  <si>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</si>
  <si>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</si>
  <si>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</si>
  <si>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</si>
  <si>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</si>
  <si>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</si>
  <si>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</si>
  <si>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</si>
  <si>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</si>
  <si>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</si>
  <si>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</si>
  <si>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</si>
  <si>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</si>
  <si>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</si>
  <si>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</si>
  <si>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</si>
  <si>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</si>
  <si>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</si>
  <si>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</si>
  <si>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</si>
  <si>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</si>
  <si>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</si>
  <si>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</si>
  <si>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</si>
  <si>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</si>
  <si>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</si>
  <si>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</si>
  <si>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</si>
  <si>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</si>
  <si>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</si>
  <si>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</si>
  <si>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</si>
  <si>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</si>
  <si>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</si>
  <si>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</si>
  <si>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</si>
  <si>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</si>
  <si>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</si>
  <si>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</si>
  <si>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</si>
  <si>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</si>
  <si>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</si>
  <si>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</si>
  <si>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</si>
  <si>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</si>
  <si>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</si>
  <si>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</si>
  <si>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</si>
  <si>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</si>
  <si>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</si>
  <si>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</si>
  <si>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</si>
  <si>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</si>
  <si>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</si>
  <si>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</si>
  <si>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</si>
  <si>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</si>
  <si>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</si>
  <si>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</si>
  <si>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</si>
  <si>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</si>
  <si>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</si>
  <si>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</si>
  <si>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</si>
  <si>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</si>
  <si>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</si>
  <si>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</si>
  <si>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</si>
  <si>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</si>
  <si>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</si>
  <si>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</si>
  <si>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</si>
  <si>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</si>
  <si>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</si>
  <si>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</si>
  <si>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</si>
  <si>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</si>
  <si>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</si>
  <si>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</si>
  <si>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</si>
  <si>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</si>
  <si>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</si>
  <si>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</si>
  <si>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</si>
  <si>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</si>
  <si>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</si>
  <si>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</si>
  <si>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</si>
  <si>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</si>
  <si>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</si>
  <si>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</si>
  <si>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</si>
  <si>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</si>
  <si>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</si>
  <si>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</si>
  <si>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</si>
  <si>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</si>
  <si>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</si>
  <si>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</si>
  <si>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</si>
  <si>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</si>
  <si>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</si>
  <si>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</si>
  <si>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</si>
  <si>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</si>
  <si>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</si>
  <si>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</si>
  <si>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</si>
  <si>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</si>
  <si>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</si>
  <si>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</si>
  <si>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</si>
  <si>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</si>
  <si>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</si>
  <si>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</si>
  <si>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</si>
  <si>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</si>
  <si>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</si>
  <si>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</si>
  <si>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</si>
  <si>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</si>
  <si>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</si>
  <si>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</si>
  <si>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</si>
  <si>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</si>
  <si>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</si>
  <si>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</si>
  <si>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</si>
  <si>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</si>
  <si>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</si>
  <si>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</si>
  <si>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</si>
  <si>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</si>
  <si>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</si>
  <si>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</si>
  <si>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</si>
  <si>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</si>
  <si>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</si>
  <si>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</si>
  <si>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</si>
  <si>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</si>
  <si>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</si>
  <si>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</si>
  <si>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</si>
  <si>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</si>
  <si>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</si>
  <si>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</si>
  <si>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</si>
  <si>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</si>
  <si>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</si>
  <si>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</si>
  <si>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</si>
  <si>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</si>
  <si>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</si>
  <si>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</si>
  <si>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</si>
  <si>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</si>
  <si>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</si>
  <si>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</si>
  <si>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</si>
  <si>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</si>
  <si>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</si>
  <si>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</si>
  <si>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</si>
  <si>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</si>
  <si>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</si>
  <si>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</si>
  <si>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</si>
  <si>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</si>
  <si>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</si>
  <si>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</si>
  <si>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</si>
  <si>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</si>
  <si>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</si>
  <si>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</si>
  <si>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</si>
  <si>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</si>
  <si>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</si>
  <si>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</si>
  <si>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</si>
  <si>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</si>
  <si>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</si>
  <si>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</si>
  <si>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</si>
  <si>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</si>
  <si>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</si>
  <si>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</si>
  <si>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</si>
  <si>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</si>
  <si>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</si>
  <si>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</si>
  <si>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</si>
  <si>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</si>
  <si>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</si>
  <si>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</si>
  <si>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</si>
  <si>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</si>
  <si>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</si>
  <si>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</si>
  <si>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</si>
  <si>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</si>
  <si>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</si>
  <si>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</si>
  <si>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</si>
  <si>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</si>
  <si>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</si>
  <si>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</si>
  <si>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</si>
  <si>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</si>
  <si>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</si>
  <si>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</si>
  <si>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</si>
  <si>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</si>
  <si>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</si>
  <si>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</si>
  <si>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</si>
  <si>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</si>
  <si>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</si>
  <si>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</si>
  <si>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</si>
  <si>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</si>
  <si>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</si>
  <si>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</si>
  <si>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</si>
  <si>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</si>
  <si>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</si>
  <si>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</si>
  <si>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</si>
  <si>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</si>
  <si>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</si>
  <si>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</si>
  <si>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</si>
  <si>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</si>
  <si>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</si>
  <si>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</si>
  <si>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</si>
  <si>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</si>
  <si>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</si>
  <si>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</si>
  <si>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</si>
  <si>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</si>
  <si>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</si>
  <si>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</si>
  <si>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</si>
  <si>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</si>
  <si>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</si>
  <si>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</si>
  <si>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</si>
  <si>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</si>
  <si>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</si>
  <si>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</si>
  <si>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</si>
  <si>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</si>
  <si>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</si>
  <si>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</si>
  <si>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</si>
  <si>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</si>
  <si>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</si>
  <si>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</si>
  <si>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</si>
  <si>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</si>
  <si>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</si>
  <si>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</si>
  <si>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</si>
  <si>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</si>
  <si>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</si>
  <si>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</si>
  <si>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</si>
  <si>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</si>
  <si>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</si>
  <si>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</si>
  <si>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</si>
  <si>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</si>
  <si>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</si>
  <si>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</si>
  <si>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</si>
  <si>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</si>
  <si>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</si>
  <si>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</si>
  <si>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</si>
  <si>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</si>
  <si>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</si>
  <si>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</si>
  <si>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</si>
  <si>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</si>
  <si>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</si>
  <si>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</si>
  <si>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</si>
  <si>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</si>
  <si>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</si>
  <si>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</si>
  <si>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</si>
  <si>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</si>
  <si>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</si>
  <si>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</si>
  <si>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</si>
  <si>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</si>
  <si>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</si>
  <si>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</si>
  <si>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</si>
  <si>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</si>
  <si>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</si>
  <si>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</si>
  <si>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</si>
  <si>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</si>
  <si>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</si>
  <si>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</si>
  <si>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</si>
  <si>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</si>
  <si>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</si>
  <si>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</si>
  <si>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</si>
  <si>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</si>
  <si>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</si>
  <si>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</si>
  <si>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</si>
  <si>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</si>
  <si>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</si>
  <si>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</si>
  <si>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</si>
  <si>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</si>
  <si>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</si>
  <si>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</si>
  <si>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</si>
  <si>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</si>
  <si>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</si>
  <si>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</si>
  <si>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</si>
  <si>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</si>
  <si>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</si>
  <si>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</si>
  <si>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</si>
  <si>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</si>
  <si>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</si>
  <si>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</si>
  <si>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</si>
  <si>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</si>
  <si>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</si>
  <si>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</si>
  <si>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</si>
  <si>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</si>
  <si>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</si>
  <si>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</si>
  <si>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</si>
  <si>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</si>
  <si>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</si>
  <si>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</si>
  <si>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</si>
  <si>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</si>
  <si>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</si>
  <si>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</si>
  <si>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</si>
  <si>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</si>
  <si>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</si>
  <si>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</si>
  <si>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</si>
  <si>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</si>
  <si>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</si>
  <si>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</si>
  <si>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</si>
  <si>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</si>
  <si>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</si>
  <si>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</si>
  <si>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</si>
  <si>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</si>
  <si>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</si>
  <si>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</si>
  <si>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</si>
  <si>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</si>
  <si>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</si>
  <si>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</si>
  <si>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</si>
  <si>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</si>
  <si>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</si>
  <si>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</si>
  <si>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</si>
  <si>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</si>
  <si>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</si>
  <si>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</si>
  <si>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</si>
  <si>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</si>
  <si>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</si>
  <si>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</si>
  <si>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</si>
  <si>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</si>
  <si>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</si>
  <si>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</si>
  <si>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</si>
  <si>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</si>
  <si>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</si>
  <si>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</si>
  <si>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</si>
  <si>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</si>
  <si>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</si>
  <si>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</si>
  <si>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</si>
  <si>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</si>
  <si>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</si>
  <si>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</si>
  <si>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</si>
  <si>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</si>
  <si>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</si>
  <si>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</si>
  <si>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</si>
  <si>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</si>
  <si>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</si>
  <si>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</si>
  <si>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</si>
  <si>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</si>
  <si>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</si>
  <si>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</si>
  <si>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</si>
  <si>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</si>
  <si>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</si>
  <si>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</si>
  <si>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</si>
  <si>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</si>
  <si>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</si>
  <si>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</si>
  <si>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</si>
  <si>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</si>
  <si>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</si>
  <si>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</si>
  <si>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</si>
  <si>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</si>
  <si>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</si>
  <si>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</si>
  <si>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</si>
  <si>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</si>
  <si>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</si>
  <si>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</si>
  <si>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</si>
  <si>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</si>
  <si>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</si>
  <si>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</si>
  <si>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</si>
  <si>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</si>
  <si>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</si>
  <si>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</si>
  <si>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</si>
  <si>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</si>
  <si>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</si>
  <si>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</si>
  <si>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</si>
  <si>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</si>
  <si>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</si>
  <si>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</si>
  <si>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</si>
  <si>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</si>
  <si>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</si>
  <si>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</si>
  <si>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</si>
  <si>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</si>
  <si>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</si>
  <si>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</si>
  <si>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</si>
  <si>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</si>
  <si>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</si>
  <si>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</si>
  <si>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</si>
  <si>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</si>
  <si>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</si>
  <si>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</si>
  <si>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</si>
  <si>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</si>
  <si>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</si>
  <si>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</si>
  <si>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</si>
  <si>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</si>
  <si>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</si>
  <si>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</si>
  <si>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</si>
  <si>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</si>
  <si>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</si>
  <si>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</si>
  <si>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</si>
  <si>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</si>
  <si>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</si>
  <si>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</si>
  <si>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</si>
  <si>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</si>
  <si>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</si>
  <si>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</si>
  <si>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</si>
  <si>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</si>
  <si>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</si>
  <si>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</si>
  <si>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</si>
  <si>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</si>
  <si>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</si>
  <si>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</si>
  <si>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</si>
  <si>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</si>
  <si>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</si>
  <si>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</si>
  <si>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</si>
  <si>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</si>
  <si>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</si>
  <si>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</si>
  <si>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</si>
  <si>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</si>
  <si>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</si>
  <si>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</si>
  <si>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</si>
  <si>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</si>
  <si>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</si>
  <si>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</si>
  <si>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</si>
  <si>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</si>
  <si>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</si>
  <si>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</si>
  <si>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</si>
  <si>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</si>
  <si>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</si>
  <si>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</si>
  <si>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</si>
  <si>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</si>
  <si>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</si>
  <si>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</si>
  <si>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</si>
  <si>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</si>
  <si>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</si>
  <si>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</si>
  <si>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</si>
  <si>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</si>
  <si>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</si>
  <si>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</si>
  <si>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</si>
  <si>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</si>
  <si>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</si>
  <si>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</si>
  <si>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</si>
  <si>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</si>
  <si>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</si>
  <si>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</si>
  <si>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</si>
  <si>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</si>
  <si>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</si>
  <si>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</si>
  <si>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</si>
  <si>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</si>
  <si>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</si>
  <si>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</si>
  <si>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</si>
  <si>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</si>
  <si>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</si>
  <si>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</si>
  <si>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</si>
  <si>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</si>
  <si>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</si>
  <si>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</si>
  <si>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</si>
  <si>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</si>
  <si>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</si>
  <si>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</si>
  <si>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</si>
  <si>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</si>
  <si>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</si>
  <si>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</si>
  <si>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</si>
  <si>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</si>
  <si>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</si>
  <si>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</si>
  <si>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</si>
  <si>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</si>
  <si>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</si>
  <si>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</si>
  <si>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</si>
  <si>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</si>
  <si>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</si>
  <si>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</si>
  <si>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</si>
  <si>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</si>
  <si>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</si>
  <si>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</si>
  <si>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</si>
  <si>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</si>
  <si>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</si>
  <si>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</si>
  <si>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</si>
  <si>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</si>
  <si>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</si>
  <si>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</si>
  <si>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</si>
  <si>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</si>
  <si>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</si>
  <si>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</si>
  <si>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</si>
  <si>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</si>
  <si>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</si>
  <si>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</si>
  <si>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</si>
  <si>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</si>
  <si>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</si>
  <si>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</si>
  <si>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</si>
  <si>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</si>
  <si>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</si>
  <si>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</si>
  <si>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</si>
  <si>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</si>
  <si>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</si>
  <si>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</si>
  <si>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</si>
  <si>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</si>
  <si>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</si>
  <si>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</si>
  <si>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</si>
  <si>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</si>
  <si>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</si>
  <si>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</si>
  <si>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</si>
  <si>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</si>
  <si>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</si>
  <si>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</si>
  <si>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</si>
  <si>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</si>
  <si>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</si>
  <si>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</si>
  <si>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</si>
  <si>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</si>
  <si>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</si>
  <si>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</si>
  <si>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</si>
  <si>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</si>
  <si>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</si>
  <si>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</si>
  <si>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</si>
  <si>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</si>
  <si>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</si>
  <si>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</si>
  <si>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</si>
  <si>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</si>
  <si>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</si>
  <si>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</si>
  <si>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</si>
  <si>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</si>
  <si>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</si>
  <si>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</si>
  <si>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</si>
  <si>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</si>
  <si>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</si>
  <si>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</si>
  <si>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</si>
  <si>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</si>
  <si>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</si>
  <si>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</si>
  <si>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</si>
  <si>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</si>
  <si>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</si>
  <si>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</si>
  <si>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</si>
  <si>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</si>
  <si>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</si>
  <si>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</si>
  <si>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</si>
  <si>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</si>
  <si>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</si>
  <si>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</si>
  <si>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</si>
  <si>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</si>
  <si>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</si>
  <si>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</si>
  <si>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</si>
  <si>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</si>
  <si>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</si>
  <si>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</si>
  <si>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</si>
  <si>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</si>
  <si>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</si>
  <si>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</si>
  <si>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</si>
  <si>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</si>
  <si>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</si>
  <si>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</si>
  <si>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</si>
  <si>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</si>
  <si>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</si>
  <si>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</si>
  <si>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</si>
  <si>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</si>
  <si>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</si>
  <si>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</si>
  <si>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</si>
  <si>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</si>
  <si>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</si>
  <si>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</si>
  <si>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</si>
  <si>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</si>
  <si>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</si>
  <si>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</si>
  <si>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</si>
  <si>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</si>
  <si>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</si>
  <si>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</si>
  <si>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</si>
  <si>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</si>
  <si>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</si>
  <si>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</si>
  <si>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</si>
  <si>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</si>
  <si>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</si>
  <si>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</si>
  <si>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</si>
  <si>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</si>
  <si>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</si>
  <si>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</si>
  <si>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</si>
  <si>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</si>
  <si>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</si>
  <si>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</si>
  <si>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</si>
  <si>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</si>
  <si>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</si>
  <si>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</si>
  <si>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</si>
  <si>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</si>
  <si>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</si>
  <si>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</si>
  <si>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</si>
  <si>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</si>
  <si>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</si>
  <si>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</si>
  <si>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</si>
  <si>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</si>
  <si>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</si>
  <si>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</si>
  <si>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</si>
  <si>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</si>
  <si>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</si>
  <si>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</si>
  <si>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</si>
  <si>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</si>
  <si>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</si>
  <si>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</si>
  <si>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</si>
  <si>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</si>
  <si>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</si>
  <si>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</si>
  <si>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</si>
  <si>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</si>
  <si>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</si>
  <si>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</si>
  <si>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</si>
  <si>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</si>
  <si>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</si>
  <si>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</si>
  <si>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</si>
  <si>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</si>
  <si>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</si>
  <si>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</si>
  <si>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</si>
  <si>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</si>
  <si>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</si>
  <si>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</si>
  <si>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</si>
  <si>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</si>
  <si>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</si>
  <si>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</si>
  <si>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</si>
  <si>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</si>
  <si>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</si>
  <si>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</si>
  <si>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</si>
  <si>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</si>
  <si>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</si>
  <si>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</si>
  <si>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</si>
  <si>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</si>
  <si>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</si>
  <si>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</si>
  <si>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</si>
  <si>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</si>
  <si>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</si>
  <si>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</si>
  <si>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</si>
  <si>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</si>
  <si>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</si>
  <si>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</si>
  <si>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</si>
  <si>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</si>
  <si>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</si>
  <si>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</si>
  <si>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</si>
  <si>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</si>
  <si>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</si>
  <si>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</si>
  <si>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</si>
  <si>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</si>
  <si>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</si>
  <si>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</si>
  <si>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</si>
  <si>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</si>
  <si>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</si>
  <si>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</si>
  <si>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</si>
  <si>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</si>
  <si>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</si>
  <si>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</si>
  <si>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</si>
  <si>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</si>
  <si>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</si>
  <si>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</si>
  <si>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</si>
  <si>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</si>
  <si>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</si>
  <si>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</si>
  <si>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</si>
  <si>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</si>
  <si>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</si>
  <si>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</si>
  <si>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</si>
  <si>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</si>
  <si>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</si>
  <si>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</si>
  <si>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</si>
  <si>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</si>
  <si>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</si>
  <si>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</si>
  <si>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</si>
  <si>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</si>
  <si>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</si>
  <si>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</si>
  <si>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</si>
  <si>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</si>
  <si>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</si>
  <si>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</si>
  <si>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</si>
  <si>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</si>
  <si>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</si>
  <si>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</si>
  <si>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</si>
  <si>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</si>
  <si>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</si>
  <si>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</si>
  <si>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</si>
  <si>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</si>
  <si>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</si>
  <si>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</si>
  <si>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</si>
  <si>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</si>
  <si>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</si>
  <si>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</si>
  <si>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</si>
  <si>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</si>
  <si>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</si>
  <si>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</si>
  <si>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</si>
  <si>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</si>
  <si>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</si>
  <si>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</si>
  <si>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</si>
  <si>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</si>
  <si>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</si>
  <si>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</si>
  <si>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</si>
  <si>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</si>
  <si>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</si>
  <si>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</si>
  <si>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</si>
  <si>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</si>
  <si>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</si>
  <si>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</si>
  <si>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</si>
  <si>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</si>
  <si>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</si>
  <si>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</si>
  <si>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</si>
  <si>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</si>
  <si>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</si>
  <si>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</si>
  <si>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</si>
  <si>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</si>
  <si>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</si>
  <si>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</si>
  <si>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</si>
  <si>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</si>
  <si>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</si>
  <si>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</si>
  <si>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</si>
  <si>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</si>
  <si>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</si>
  <si>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</si>
  <si>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</si>
  <si>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</si>
  <si>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</si>
  <si>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</si>
  <si>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</si>
  <si>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</si>
  <si>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</si>
  <si>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</si>
  <si>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</si>
  <si>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</si>
  <si>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</si>
  <si>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</si>
  <si>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</si>
  <si>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</si>
  <si>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</si>
  <si>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</si>
  <si>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</si>
  <si>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</si>
  <si>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</si>
  <si>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</si>
  <si>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</si>
  <si>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</si>
  <si>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</si>
  <si>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</si>
  <si>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</si>
  <si>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</si>
  <si>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</si>
  <si>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</si>
  <si>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</si>
  <si>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</si>
  <si>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</si>
  <si>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</si>
  <si>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</si>
  <si>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</si>
  <si>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</si>
  <si>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</si>
  <si>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</si>
  <si>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</si>
  <si>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</si>
  <si>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</si>
  <si>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</si>
  <si>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</si>
  <si>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</si>
  <si>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</si>
  <si>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</si>
  <si>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</si>
  <si>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</si>
  <si>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</si>
  <si>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</si>
  <si>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</si>
  <si>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</si>
  <si>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</si>
  <si>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</si>
  <si>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</si>
  <si>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</si>
  <si>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</si>
  <si>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</si>
  <si>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</si>
  <si>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</si>
  <si>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</si>
  <si>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</si>
  <si>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</si>
  <si>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</si>
  <si>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</si>
  <si>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</si>
  <si>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</si>
  <si>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</si>
  <si>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</si>
  <si>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</si>
  <si>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</si>
  <si>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</si>
  <si>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</si>
  <si>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</si>
  <si>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</si>
  <si>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</si>
  <si>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</si>
  <si>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</si>
  <si>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</si>
  <si>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</si>
  <si>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</si>
  <si>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</si>
  <si>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</si>
  <si>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</si>
  <si>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</si>
  <si>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</si>
  <si>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</si>
  <si>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</si>
  <si>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</si>
  <si>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</si>
  <si>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</si>
  <si>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</si>
  <si>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</si>
  <si>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</si>
  <si>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</si>
  <si>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</si>
  <si>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</si>
  <si>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</si>
  <si>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</si>
  <si>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</si>
  <si>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</si>
  <si>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</si>
  <si>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</si>
  <si>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</si>
  <si>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</si>
  <si>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</si>
  <si>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</si>
  <si>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</si>
  <si>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</si>
  <si>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</si>
  <si>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</si>
  <si>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</si>
  <si>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</si>
  <si>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</si>
  <si>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</si>
  <si>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</si>
  <si>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</si>
  <si>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</si>
  <si>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</si>
  <si>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</si>
  <si>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</si>
  <si>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</si>
  <si>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</si>
  <si>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</si>
  <si>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</si>
  <si>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</si>
  <si>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</si>
  <si>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</si>
  <si>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</si>
  <si>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</si>
  <si>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</si>
  <si>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</si>
  <si>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</si>
  <si>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</si>
  <si>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</si>
  <si>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</si>
  <si>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</si>
  <si>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</si>
  <si>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</si>
  <si>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</si>
  <si>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</si>
  <si>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</si>
  <si>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</si>
  <si>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</si>
  <si>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</si>
  <si>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</si>
  <si>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</si>
  <si>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</si>
  <si>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</si>
  <si>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</si>
  <si>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</si>
  <si>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</si>
  <si>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</si>
  <si>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</si>
  <si>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</si>
  <si>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</si>
  <si>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</si>
  <si>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</si>
  <si>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</si>
  <si>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</si>
  <si>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</si>
  <si>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</si>
  <si>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</si>
  <si>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</si>
  <si>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</si>
  <si>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</si>
  <si>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</si>
  <si>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</si>
  <si>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</si>
  <si>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</si>
  <si>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</si>
  <si>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</si>
  <si>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</si>
  <si>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</si>
  <si>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</si>
  <si>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</si>
  <si>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</si>
  <si>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</si>
  <si>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</si>
  <si>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</si>
  <si>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</si>
  <si>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</si>
  <si>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</si>
  <si>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</si>
  <si>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</si>
  <si>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</si>
  <si>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</si>
  <si>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</si>
  <si>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</si>
  <si>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</si>
  <si>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</si>
  <si>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</si>
  <si>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</si>
  <si>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</si>
  <si>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</si>
  <si>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</si>
  <si>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</si>
  <si>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</si>
  <si>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</si>
  <si>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</si>
  <si>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</si>
  <si>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</si>
  <si>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</si>
  <si>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</si>
  <si>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</si>
  <si>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</si>
  <si>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</si>
  <si>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</si>
  <si>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</si>
  <si>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</si>
  <si>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</si>
  <si>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</si>
  <si>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</si>
  <si>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</si>
  <si>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</si>
  <si>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</si>
  <si>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</si>
  <si>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</si>
  <si>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</si>
  <si>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</si>
  <si>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</si>
  <si>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</si>
  <si>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</si>
  <si>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</si>
  <si>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</si>
  <si>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</si>
  <si>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</si>
  <si>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</si>
  <si>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</si>
  <si>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</si>
  <si>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</si>
  <si>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</si>
  <si>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</si>
  <si>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</si>
  <si>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</si>
  <si>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</si>
  <si>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</si>
  <si>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</si>
  <si>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</si>
  <si>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</si>
  <si>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</si>
  <si>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</si>
  <si>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</si>
  <si>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</si>
  <si>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</si>
  <si>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</si>
  <si>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</si>
  <si>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</si>
  <si>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</si>
  <si>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</si>
  <si>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</si>
  <si>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</si>
  <si>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</si>
  <si>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</si>
  <si>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</si>
  <si>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</si>
  <si>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</si>
  <si>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</si>
  <si>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</si>
  <si>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</si>
  <si>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</si>
  <si>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</si>
  <si>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</si>
  <si>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</si>
  <si>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</si>
  <si>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</si>
  <si>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</si>
  <si>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</si>
  <si>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</si>
  <si>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</si>
  <si>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</si>
  <si>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</si>
  <si>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</si>
  <si>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</si>
  <si>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</si>
  <si>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</si>
  <si>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</si>
  <si>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</si>
  <si>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</si>
  <si>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</si>
  <si>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</si>
  <si>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</si>
  <si>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</si>
  <si>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</si>
  <si>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</si>
  <si>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</si>
  <si>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</si>
  <si>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</si>
  <si>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</si>
  <si>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</si>
  <si>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</si>
  <si>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</si>
  <si>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</si>
  <si>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</si>
  <si>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</si>
  <si>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</si>
  <si>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</si>
  <si>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</si>
  <si>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</si>
  <si>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</si>
  <si>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</si>
  <si>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</si>
  <si>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</si>
  <si>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</si>
  <si>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</si>
  <si>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</si>
  <si>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</si>
  <si>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</si>
  <si>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</si>
  <si>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</si>
  <si>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</si>
  <si>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</si>
  <si>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</si>
  <si>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</si>
  <si>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</si>
  <si>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</si>
  <si>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</si>
  <si>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</si>
  <si>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</si>
  <si>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</si>
  <si>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</si>
  <si>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</si>
  <si>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</si>
  <si>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</si>
  <si>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</si>
  <si>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</si>
  <si>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</si>
  <si>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</si>
  <si>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</si>
  <si>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</si>
  <si>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</si>
  <si>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</si>
  <si>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</si>
  <si>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</si>
  <si>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</si>
  <si>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</si>
  <si>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</si>
  <si>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</si>
  <si>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</si>
  <si>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</si>
  <si>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</si>
  <si>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</si>
  <si>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</si>
  <si>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</si>
  <si>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</si>
  <si>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</si>
  <si>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</si>
  <si>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</si>
  <si>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</si>
  <si>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</si>
  <si>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</si>
  <si>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</si>
  <si>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</si>
  <si>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</si>
  <si>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</si>
  <si>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</si>
  <si>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</si>
  <si>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</si>
  <si>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</si>
  <si>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</si>
  <si>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</si>
  <si>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</si>
  <si>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</si>
  <si>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</si>
  <si>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</si>
  <si>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</si>
  <si>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</si>
  <si>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</si>
  <si>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</si>
  <si>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</si>
  <si>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</si>
  <si>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</si>
  <si>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</si>
  <si>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</si>
  <si>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</si>
  <si>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</si>
  <si>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</si>
  <si>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</si>
  <si>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</si>
  <si>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</si>
  <si>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</si>
  <si>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</si>
  <si>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</si>
  <si>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</si>
  <si>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</si>
  <si>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</si>
  <si>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</si>
  <si>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</si>
  <si>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</si>
  <si>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</si>
  <si>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</si>
  <si>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</si>
  <si>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</si>
  <si>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</si>
  <si>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</si>
  <si>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</si>
  <si>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</si>
  <si>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</si>
  <si>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</si>
  <si>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</si>
  <si>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</si>
  <si>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</si>
  <si>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</si>
  <si>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</si>
  <si>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</si>
  <si>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</si>
  <si>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</si>
  <si>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</si>
  <si>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</si>
  <si>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</si>
  <si>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</si>
  <si>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</si>
  <si>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</si>
  <si>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</si>
  <si>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</si>
  <si>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</si>
  <si>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</si>
  <si>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</si>
  <si>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</si>
  <si>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</si>
  <si>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</si>
  <si>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</si>
  <si>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</si>
  <si>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</si>
  <si>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</si>
  <si>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</si>
  <si>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</si>
  <si>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</si>
  <si>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</si>
  <si>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</si>
  <si>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</si>
  <si>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</si>
  <si>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</si>
  <si>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</si>
  <si>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</si>
  <si>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</si>
  <si>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</si>
  <si>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</si>
  <si>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</si>
  <si>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</si>
  <si>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</si>
  <si>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</si>
  <si>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</si>
  <si>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</si>
  <si>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</si>
  <si>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</si>
  <si>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</si>
  <si>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</si>
  <si>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</si>
  <si>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</si>
  <si>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</si>
  <si>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</si>
  <si>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</si>
  <si>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</si>
  <si>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</si>
  <si>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</si>
  <si>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</si>
  <si>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</si>
  <si>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</si>
  <si>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</si>
  <si>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</si>
  <si>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</si>
  <si>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</si>
  <si>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</si>
  <si>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</si>
  <si>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</si>
  <si>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</si>
  <si>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</si>
  <si>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</si>
  <si>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</si>
  <si>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</si>
  <si>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</si>
  <si>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</si>
  <si>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</si>
  <si>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</si>
  <si>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</si>
  <si>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</si>
  <si>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</si>
  <si>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</si>
  <si>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</si>
  <si>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</si>
  <si>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</si>
  <si>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</si>
  <si>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</si>
  <si>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</si>
  <si>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</si>
  <si>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</si>
  <si>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</si>
  <si>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</si>
  <si>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</si>
  <si>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</si>
  <si>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</si>
  <si>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</si>
  <si>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</si>
  <si>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</si>
  <si>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</si>
  <si>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</si>
  <si>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</si>
  <si>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</si>
  <si>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</si>
  <si>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</si>
  <si>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</si>
  <si>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</si>
  <si>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</si>
  <si>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</si>
  <si>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</si>
  <si>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</si>
  <si>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</si>
  <si>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</si>
  <si>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</si>
  <si>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</si>
  <si>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</si>
  <si>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</si>
  <si>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</si>
  <si>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</si>
  <si>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</si>
  <si>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</si>
  <si>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</si>
  <si>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</si>
  <si>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</si>
  <si>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</si>
  <si>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</si>
  <si>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</si>
  <si>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</si>
  <si>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</si>
  <si>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</si>
  <si>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</si>
  <si>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</si>
  <si>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</si>
  <si>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</si>
  <si>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</si>
  <si>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</si>
  <si>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</si>
  <si>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</si>
  <si>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</si>
  <si>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</si>
  <si>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</si>
  <si>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</si>
  <si>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</si>
  <si>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</si>
  <si>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</si>
  <si>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</si>
  <si>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</si>
  <si>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</si>
  <si>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</si>
  <si>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</si>
  <si>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</si>
  <si>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</si>
  <si>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</si>
  <si>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</si>
  <si>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</si>
  <si>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</si>
  <si>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</si>
  <si>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</si>
  <si>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</si>
  <si>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</si>
  <si>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</si>
  <si>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</si>
  <si>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</si>
  <si>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</si>
  <si>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</si>
  <si>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</si>
  <si>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</si>
  <si>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</si>
  <si>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</si>
  <si>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</si>
  <si>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</si>
  <si>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</si>
  <si>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</si>
  <si>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</si>
  <si>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</si>
  <si>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</si>
  <si>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</si>
  <si>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</si>
  <si>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</si>
  <si>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</si>
  <si>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</si>
  <si>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</si>
  <si>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</si>
  <si>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</si>
  <si>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</si>
  <si>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</si>
  <si>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</si>
  <si>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</si>
  <si>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</si>
  <si>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</si>
  <si>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</si>
  <si>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</si>
  <si>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</si>
  <si>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</si>
  <si>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</si>
  <si>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</si>
  <si>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</si>
  <si>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</si>
  <si>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</si>
  <si>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</si>
  <si>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</si>
  <si>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</si>
  <si>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</si>
  <si>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</si>
  <si>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</si>
  <si>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</si>
  <si>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</si>
  <si>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</si>
  <si>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</si>
  <si>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</si>
  <si>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</si>
  <si>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</si>
  <si>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</si>
  <si>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</si>
  <si>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</si>
  <si>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</si>
  <si>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</si>
  <si>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</si>
  <si>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</si>
  <si>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</si>
  <si>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</si>
  <si>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</si>
  <si>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</si>
  <si>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</si>
  <si>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</si>
  <si>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</si>
  <si>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</si>
  <si>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</si>
  <si>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</si>
  <si>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</si>
  <si>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</si>
  <si>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</si>
  <si>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</si>
  <si>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</si>
  <si>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</si>
  <si>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</si>
  <si>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</si>
  <si>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</si>
  <si>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</si>
  <si>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</si>
  <si>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</si>
  <si>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</si>
  <si>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</si>
  <si>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</si>
  <si>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</si>
  <si>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</si>
  <si>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</si>
  <si>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</si>
  <si>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</si>
  <si>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</si>
  <si>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</si>
  <si>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</si>
  <si>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</si>
  <si>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</si>
  <si>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</si>
  <si>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</si>
  <si>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</si>
  <si>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</si>
  <si>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</si>
  <si>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</si>
  <si>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</si>
  <si>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</si>
  <si>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</si>
  <si>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</si>
  <si>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</si>
  <si>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</si>
  <si>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</si>
  <si>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</si>
  <si>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</si>
  <si>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</si>
  <si>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</si>
  <si>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</si>
  <si>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</si>
  <si>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</si>
  <si>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</si>
  <si>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</si>
  <si>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</si>
  <si>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</si>
  <si>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</si>
  <si>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</si>
  <si>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</si>
  <si>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</si>
  <si>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</si>
  <si>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</si>
  <si>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</si>
  <si>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</si>
  <si>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</si>
  <si>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</si>
  <si>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</si>
  <si>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</si>
  <si>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</si>
  <si>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</si>
  <si>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</si>
  <si>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</si>
  <si>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</si>
  <si>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</si>
  <si>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</si>
  <si>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</si>
  <si>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</si>
  <si>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</si>
  <si>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</si>
  <si>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</si>
  <si>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</si>
  <si>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</si>
  <si>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</si>
  <si>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</si>
  <si>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</si>
  <si>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</si>
  <si>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</si>
  <si>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</si>
  <si>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</si>
  <si>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</si>
  <si>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</si>
  <si>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</si>
  <si>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</si>
  <si>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</si>
  <si>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</si>
  <si>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</si>
  <si>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</si>
  <si>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</si>
  <si>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</si>
  <si>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</si>
  <si>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</si>
  <si>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</si>
  <si>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</si>
  <si>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</si>
  <si>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</si>
  <si>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</si>
  <si>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</si>
  <si>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</si>
  <si>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</si>
  <si>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</si>
  <si>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</si>
  <si>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</si>
  <si>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</si>
  <si>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</si>
  <si>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</si>
  <si>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</si>
  <si>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</si>
  <si>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</si>
  <si>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</si>
  <si>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</si>
  <si>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</si>
  <si>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</si>
  <si>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</si>
  <si>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</si>
  <si>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</si>
  <si>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</si>
  <si>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</si>
  <si>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</si>
  <si>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</si>
  <si>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</si>
  <si>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</si>
  <si>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</si>
  <si>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</si>
  <si>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</si>
  <si>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</si>
  <si>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</si>
  <si>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</si>
  <si>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</si>
  <si>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</si>
  <si>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</si>
  <si>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</si>
  <si>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</si>
  <si>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</si>
  <si>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</si>
  <si>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</si>
  <si>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</si>
  <si>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</si>
  <si>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</si>
  <si>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</si>
  <si>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</si>
  <si>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</si>
  <si>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</si>
  <si>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</si>
  <si>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</si>
  <si>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</si>
  <si>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</si>
  <si>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</si>
  <si>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</si>
  <si>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</si>
  <si>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</si>
  <si>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</si>
  <si>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</si>
  <si>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</si>
  <si>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</si>
  <si>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</si>
  <si>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</si>
  <si>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</si>
  <si>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</si>
  <si>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</si>
  <si>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</si>
  <si>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</si>
  <si>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</si>
  <si>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</si>
  <si>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</si>
  <si>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</si>
  <si>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</si>
  <si>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</si>
  <si>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</si>
  <si>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</si>
  <si>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</si>
  <si>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</si>
  <si>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</si>
  <si>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</si>
  <si>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</si>
  <si>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</si>
  <si>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</si>
  <si>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</si>
  <si>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</si>
  <si>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</si>
  <si>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</si>
  <si>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</si>
  <si>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</si>
  <si>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</si>
  <si>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</si>
  <si>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</si>
  <si>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</si>
  <si>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</si>
  <si>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</si>
  <si>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</si>
  <si>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</si>
  <si>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</si>
  <si>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</si>
  <si>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</si>
  <si>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</si>
  <si>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</si>
  <si>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</si>
  <si>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</si>
  <si>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</si>
  <si>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</si>
  <si>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</si>
  <si>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</si>
  <si>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</si>
  <si>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</si>
  <si>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</si>
  <si>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</si>
  <si>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</si>
  <si>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</si>
  <si>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</si>
  <si>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</si>
  <si>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</si>
  <si>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</si>
  <si>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</si>
  <si>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</si>
  <si>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</si>
  <si>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</si>
  <si>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</si>
  <si>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</si>
  <si>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</si>
  <si>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</si>
  <si>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</si>
  <si>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</si>
  <si>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</si>
  <si>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</si>
  <si>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</si>
  <si>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</si>
  <si>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</si>
  <si>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</si>
  <si>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</si>
  <si>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</si>
  <si>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</si>
  <si>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</si>
  <si>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</si>
  <si>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</si>
  <si>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</si>
  <si>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</si>
  <si>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</si>
  <si>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</si>
  <si>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</si>
  <si>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</si>
  <si>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</si>
  <si>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</si>
  <si>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</si>
  <si>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</si>
  <si>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</si>
  <si>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</si>
  <si>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</si>
  <si>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</si>
  <si>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</si>
  <si>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</si>
  <si>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</si>
  <si>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</si>
  <si>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</si>
  <si>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</si>
  <si>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</si>
  <si>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</si>
  <si>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</si>
  <si>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</si>
  <si>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</si>
  <si>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</si>
  <si>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</si>
  <si>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</si>
  <si>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</si>
  <si>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</si>
  <si>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</si>
  <si>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</si>
  <si>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</si>
  <si>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</si>
  <si>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</si>
  <si>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</si>
  <si>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</si>
  <si>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</si>
  <si>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</si>
  <si>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</si>
  <si>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</si>
  <si>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</si>
  <si>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</si>
  <si>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</si>
  <si>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</si>
  <si>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</si>
  <si>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</si>
  <si>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</si>
  <si>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</si>
  <si>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</si>
  <si>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</si>
  <si>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</si>
  <si>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</si>
  <si>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</si>
  <si>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</si>
  <si>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</si>
  <si>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</si>
  <si>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</si>
  <si>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</si>
  <si>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</si>
  <si>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</si>
  <si>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</si>
  <si>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</si>
  <si>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</si>
  <si>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</si>
  <si>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</si>
  <si>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</si>
  <si>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</si>
  <si>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</si>
  <si>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</si>
  <si>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</si>
  <si>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</si>
  <si>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</si>
  <si>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</si>
  <si>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</si>
  <si>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</si>
  <si>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</si>
  <si>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</si>
  <si>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</si>
  <si>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</si>
  <si>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</si>
  <si>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</si>
  <si>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</si>
  <si>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</si>
  <si>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</si>
  <si>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</si>
  <si>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</si>
  <si>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</si>
  <si>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</si>
  <si>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</si>
  <si>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</si>
  <si>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</si>
  <si>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</si>
  <si>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</si>
  <si>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</si>
  <si>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</si>
  <si>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</si>
  <si>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</si>
  <si>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</si>
  <si>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</si>
  <si>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</si>
  <si>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</si>
  <si>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</si>
  <si>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</si>
  <si>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</si>
  <si>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</si>
  <si>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</si>
  <si>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</si>
  <si>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</si>
  <si>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</si>
  <si>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</si>
  <si>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</si>
  <si>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</si>
  <si>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</si>
  <si>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</si>
  <si>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</si>
  <si>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</si>
  <si>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</si>
  <si>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</si>
  <si>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</si>
  <si>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</si>
  <si>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</si>
  <si>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</si>
  <si>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</si>
  <si>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</si>
  <si>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</si>
  <si>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</si>
  <si>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</si>
  <si>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</si>
  <si>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</si>
  <si>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</si>
  <si>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</si>
  <si>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</si>
  <si>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</si>
  <si>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</si>
  <si>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</si>
  <si>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</si>
  <si>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</si>
  <si>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</si>
  <si>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</si>
  <si>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</si>
  <si>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</si>
  <si>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</si>
  <si>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</si>
  <si>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</si>
  <si>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</si>
  <si>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</si>
  <si>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</si>
  <si>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</si>
  <si>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</si>
  <si>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</si>
  <si>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</si>
  <si>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</si>
  <si>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</si>
  <si>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</si>
  <si>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</si>
  <si>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</si>
  <si>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</si>
  <si>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</si>
  <si>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</si>
  <si>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</si>
  <si>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</si>
  <si>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</si>
  <si>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</si>
  <si>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</si>
  <si>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</si>
  <si>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</si>
  <si>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</si>
  <si>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</si>
  <si>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</si>
  <si>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</si>
  <si>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</si>
  <si>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</si>
  <si>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</si>
  <si>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</si>
  <si>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</si>
  <si>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</si>
  <si>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</si>
  <si>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</si>
  <si>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</si>
  <si>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</si>
  <si>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</si>
  <si>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</si>
  <si>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</si>
  <si>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</si>
  <si>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</si>
  <si>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</si>
  <si>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</si>
  <si>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</si>
  <si>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</si>
  <si>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</si>
  <si>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</si>
  <si>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</si>
  <si>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</si>
  <si>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</si>
  <si>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</si>
  <si>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</si>
  <si>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</si>
  <si>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</si>
  <si>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</si>
  <si>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</si>
  <si>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</si>
  <si>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</si>
  <si>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</si>
  <si>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</si>
  <si>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</si>
  <si>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</si>
  <si>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</si>
  <si>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</si>
  <si>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</si>
  <si>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</si>
  <si>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</si>
  <si>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</si>
  <si>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</si>
  <si>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</si>
  <si>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</si>
  <si>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</si>
  <si>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</si>
  <si>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</si>
  <si>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</si>
  <si>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</si>
  <si>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</si>
  <si>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</si>
  <si>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</si>
  <si>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</si>
  <si>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</si>
  <si>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</si>
  <si>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</si>
  <si>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</si>
  <si>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</si>
  <si>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</si>
  <si>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</si>
  <si>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</si>
  <si>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</si>
  <si>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</si>
  <si>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</si>
  <si>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</si>
  <si>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</si>
  <si>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</si>
  <si>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</si>
  <si>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</si>
  <si>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</si>
  <si>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</si>
  <si>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</si>
  <si>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</si>
  <si>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</si>
  <si>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</si>
  <si>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</si>
  <si>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</si>
  <si>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</si>
  <si>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</si>
  <si>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</si>
  <si>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</si>
  <si>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</si>
  <si>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</si>
  <si>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</si>
  <si>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</si>
  <si>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</si>
  <si>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</si>
  <si>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</si>
  <si>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</si>
  <si>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</si>
  <si>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</si>
  <si>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</si>
  <si>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</si>
  <si>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</si>
  <si>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</si>
  <si>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</si>
  <si>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</si>
  <si>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</si>
  <si>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</si>
  <si>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</si>
  <si>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</si>
  <si>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</si>
  <si>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</si>
  <si>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</si>
  <si>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</si>
  <si>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</si>
  <si>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</si>
  <si>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</si>
  <si>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</si>
  <si>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</si>
  <si>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</si>
  <si>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</si>
  <si>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</si>
  <si>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</si>
  <si>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</si>
  <si>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</si>
  <si>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</si>
  <si>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</si>
  <si>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</si>
  <si>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</si>
  <si>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</si>
  <si>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</si>
  <si>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</si>
  <si>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</si>
  <si>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</si>
  <si>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</si>
  <si>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</si>
  <si>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</si>
  <si>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</si>
  <si>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</si>
  <si>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</si>
  <si>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</si>
  <si>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</si>
  <si>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</si>
  <si>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</si>
  <si>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</si>
  <si>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</si>
  <si>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</si>
  <si>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</si>
  <si>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</si>
  <si>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</si>
  <si>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</si>
  <si>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</si>
  <si>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</si>
  <si>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</si>
  <si>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</si>
  <si>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</si>
  <si>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</si>
  <si>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</si>
  <si>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</si>
  <si>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</si>
  <si>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</si>
  <si>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</si>
  <si>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</si>
  <si>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</si>
  <si>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</si>
  <si>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</si>
  <si>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</si>
  <si>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</si>
  <si>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</si>
  <si>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</si>
  <si>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</si>
  <si>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</si>
  <si>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</si>
  <si>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</si>
  <si>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</si>
  <si>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</si>
  <si>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</si>
  <si>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</si>
  <si>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</si>
  <si>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</si>
  <si>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</si>
  <si>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</si>
  <si>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</si>
  <si>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</si>
  <si>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</si>
  <si>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</si>
  <si>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</si>
  <si>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</si>
  <si>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</si>
  <si>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</si>
  <si>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</si>
  <si>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</si>
  <si>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</si>
  <si>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</si>
  <si>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</si>
  <si>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</si>
  <si>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</si>
  <si>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</si>
  <si>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</si>
  <si>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</si>
  <si>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</si>
  <si>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</si>
  <si>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</si>
  <si>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</si>
  <si>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</si>
  <si>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</si>
  <si>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</si>
  <si>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</si>
  <si>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</si>
  <si>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</si>
  <si>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</si>
  <si>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</si>
  <si>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</si>
  <si>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</si>
  <si>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</si>
  <si>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</si>
  <si>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</si>
  <si>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</si>
  <si>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</si>
  <si>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</si>
  <si>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</si>
  <si>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</si>
  <si>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</si>
  <si>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</si>
  <si>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</si>
  <si>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</si>
  <si>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</si>
  <si>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</si>
  <si>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</si>
  <si>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</si>
  <si>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</si>
  <si>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</si>
  <si>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</si>
  <si>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</si>
  <si>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</si>
  <si>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</si>
  <si>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</si>
  <si>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</si>
  <si>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</si>
  <si>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</si>
  <si>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</si>
  <si>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</si>
  <si>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</si>
  <si>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</si>
  <si>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</si>
  <si>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</si>
  <si>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</si>
  <si>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</si>
  <si>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</si>
  <si>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</si>
  <si>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</si>
  <si>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</si>
  <si>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</si>
  <si>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</si>
  <si>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</si>
  <si>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</si>
  <si>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</si>
  <si>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</si>
  <si>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</si>
  <si>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</si>
  <si>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</si>
  <si>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</si>
  <si>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</si>
  <si>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</si>
  <si>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</si>
  <si>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</si>
  <si>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</si>
  <si>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</si>
  <si>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</si>
  <si>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</si>
  <si>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</si>
  <si>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</si>
  <si>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</si>
  <si>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</si>
  <si>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</si>
  <si>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</si>
  <si>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</si>
  <si>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</si>
  <si>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</si>
  <si>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</si>
  <si>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</si>
  <si>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</si>
  <si>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</si>
  <si>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</si>
  <si>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</si>
  <si>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</si>
  <si>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</si>
  <si>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</si>
  <si>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</si>
  <si>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</si>
  <si>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</si>
  <si>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</si>
  <si>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</si>
  <si>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</si>
  <si>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</si>
  <si>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</si>
  <si>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</si>
  <si>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</si>
  <si>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</si>
  <si>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</si>
  <si>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</si>
  <si>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</si>
  <si>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</si>
  <si>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</si>
  <si>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</si>
  <si>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</si>
  <si>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</si>
  <si>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</si>
  <si>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</si>
  <si>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</si>
  <si>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</si>
  <si>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</si>
  <si>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</si>
  <si>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</si>
  <si>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</si>
  <si>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</si>
  <si>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</si>
  <si>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</si>
  <si>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</si>
  <si>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</si>
  <si>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</si>
  <si>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</si>
  <si>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</si>
  <si>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</si>
  <si>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</si>
  <si>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</si>
  <si>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</si>
  <si>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</si>
  <si>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</si>
  <si>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</si>
  <si>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</si>
  <si>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</si>
  <si>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</si>
  <si>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</si>
  <si>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</si>
  <si>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</si>
  <si>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</si>
  <si>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</si>
  <si>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</si>
  <si>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</si>
  <si>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</si>
  <si>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</si>
  <si>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</si>
  <si>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</si>
  <si>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</si>
  <si>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</si>
  <si>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</si>
  <si>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</si>
  <si>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</si>
  <si>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</si>
  <si>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</si>
  <si>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</si>
  <si>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</si>
  <si>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</si>
  <si>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</si>
  <si>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</si>
  <si>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</si>
  <si>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</si>
  <si>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</si>
  <si>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</si>
  <si>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</si>
  <si>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</si>
  <si>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</si>
  <si>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</si>
  <si>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</si>
  <si>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</si>
  <si>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</si>
  <si>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</si>
  <si>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</si>
  <si>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</si>
  <si>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</si>
  <si>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</si>
  <si>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</si>
  <si>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</si>
  <si>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</si>
  <si>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</si>
  <si>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</si>
  <si>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</si>
  <si>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</si>
  <si>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</si>
  <si>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</si>
  <si>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</si>
  <si>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</si>
  <si>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</si>
  <si>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</si>
  <si>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</si>
  <si>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</si>
  <si>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</si>
  <si>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</si>
  <si>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</si>
  <si>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</si>
  <si>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</si>
  <si>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</si>
  <si>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</si>
  <si>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</si>
  <si>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</si>
  <si>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</si>
  <si>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</si>
  <si>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</si>
  <si>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</si>
  <si>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</si>
  <si>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</si>
  <si>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</si>
  <si>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</si>
  <si>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</si>
  <si>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</si>
  <si>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</si>
  <si>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</si>
  <si>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</si>
  <si>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</si>
  <si>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</si>
  <si>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</si>
  <si>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</si>
  <si>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</si>
  <si>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</si>
  <si>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</si>
  <si>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</si>
  <si>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</si>
  <si>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</si>
  <si>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</si>
  <si>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</si>
  <si>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</si>
  <si>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</si>
  <si>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</si>
  <si>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</si>
  <si>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</si>
  <si>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</si>
  <si>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</si>
  <si>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</si>
  <si>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</si>
  <si>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</si>
  <si>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</si>
  <si>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</si>
  <si>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</si>
  <si>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</si>
  <si>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</si>
  <si>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</si>
  <si>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</si>
  <si>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</si>
  <si>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</si>
  <si>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</si>
  <si>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</si>
  <si>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</si>
  <si>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</si>
  <si>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</si>
  <si>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</si>
  <si>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</si>
  <si>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</si>
  <si>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</si>
  <si>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</si>
  <si>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</si>
  <si>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</si>
  <si>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</si>
  <si>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</si>
  <si>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</si>
  <si>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</si>
  <si>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</si>
  <si>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</si>
  <si>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</si>
  <si>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</si>
  <si>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</si>
  <si>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</si>
  <si>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</si>
  <si>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</si>
  <si>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</si>
  <si>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</si>
  <si>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</si>
  <si>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</si>
  <si>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</si>
  <si>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</si>
  <si>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</si>
  <si>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</si>
  <si>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</si>
  <si>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</si>
  <si>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</si>
  <si>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</si>
  <si>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</si>
  <si>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</si>
  <si>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</si>
  <si>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</si>
  <si>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</si>
  <si>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</si>
  <si>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</si>
  <si>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</si>
  <si>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</si>
  <si>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</si>
  <si>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</si>
  <si>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</si>
  <si>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</si>
  <si>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</si>
  <si>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</si>
  <si>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</si>
  <si>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</si>
  <si>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</si>
  <si>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</si>
  <si>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</si>
  <si>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</si>
  <si>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</si>
  <si>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</si>
  <si>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</si>
  <si>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</si>
  <si>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</si>
  <si>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</si>
  <si>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</si>
  <si>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</si>
  <si>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</si>
  <si>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</si>
  <si>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</si>
  <si>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</si>
  <si>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</si>
  <si>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</si>
  <si>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</si>
  <si>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</si>
  <si>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</si>
  <si>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</si>
  <si>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</si>
  <si>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</si>
  <si>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</si>
  <si>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</si>
  <si>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</si>
  <si>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</si>
  <si>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</si>
  <si>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</si>
  <si>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</si>
  <si>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</si>
  <si>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</si>
  <si>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</si>
  <si>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</si>
  <si>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</si>
  <si>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</si>
  <si>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</si>
  <si>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</si>
  <si>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</si>
  <si>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</si>
  <si>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</si>
  <si>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</si>
  <si>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</si>
  <si>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</si>
  <si>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</si>
  <si>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</si>
  <si>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</si>
  <si>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</si>
  <si>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</si>
  <si>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</si>
  <si>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</si>
  <si>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</si>
  <si>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</si>
  <si>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</si>
  <si>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</si>
  <si>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</si>
  <si>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</si>
  <si>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</si>
  <si>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</si>
  <si>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</si>
  <si>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</si>
  <si>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</si>
  <si>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</si>
  <si>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</si>
  <si>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</si>
  <si>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</si>
  <si>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</si>
  <si>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</si>
  <si>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</si>
  <si>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</si>
  <si>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</si>
  <si>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</si>
  <si>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</si>
  <si>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</si>
  <si>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</si>
  <si>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</si>
  <si>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</si>
  <si>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</si>
  <si>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</si>
  <si>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</si>
  <si>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</si>
  <si>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</si>
  <si>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</si>
  <si>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</si>
  <si>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</si>
  <si>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</si>
  <si>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</si>
  <si>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</si>
  <si>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</si>
  <si>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</si>
  <si>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</si>
  <si>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</si>
  <si>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</si>
  <si>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</si>
  <si>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</si>
  <si>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</si>
  <si>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</si>
  <si>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</si>
  <si>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</si>
  <si>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</si>
  <si>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</si>
  <si>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</si>
  <si>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</si>
  <si>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</si>
  <si>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</si>
  <si>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</si>
  <si>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</si>
  <si>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</si>
  <si>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</si>
  <si>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</si>
  <si>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</si>
  <si>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</si>
  <si>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</si>
  <si>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</si>
  <si>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</si>
  <si>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</si>
  <si>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</si>
  <si>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</si>
  <si>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</si>
  <si>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</si>
  <si>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</si>
  <si>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</si>
  <si>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</si>
  <si>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</si>
  <si>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</si>
  <si>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</si>
  <si>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</si>
  <si>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</si>
  <si>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</si>
  <si>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</si>
  <si>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</si>
  <si>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</si>
  <si>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</si>
  <si>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</si>
  <si>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</si>
  <si>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</si>
  <si>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</si>
  <si>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</si>
  <si>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</si>
  <si>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</si>
  <si>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</si>
  <si>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</si>
  <si>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</si>
  <si>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</si>
  <si>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</si>
  <si>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</si>
  <si>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</si>
  <si>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</si>
  <si>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</si>
  <si>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</si>
  <si>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</si>
  <si>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</si>
  <si>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</si>
  <si>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</si>
  <si>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</si>
  <si>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</si>
  <si>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</si>
  <si>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</si>
  <si>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</si>
  <si>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</si>
  <si>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</si>
  <si>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</si>
  <si>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</si>
  <si>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</si>
  <si>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</si>
  <si>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</si>
  <si>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</si>
  <si>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</si>
  <si>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</si>
  <si>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</si>
  <si>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</si>
  <si>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</si>
  <si>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</si>
  <si>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</si>
  <si>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</si>
  <si>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</si>
  <si>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</si>
  <si>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</si>
  <si>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</si>
  <si>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</si>
  <si>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</si>
  <si>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</si>
  <si>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</si>
  <si>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</si>
  <si>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</si>
  <si>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</si>
  <si>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</si>
  <si>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</si>
  <si>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</si>
  <si>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</si>
  <si>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</si>
  <si>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</si>
  <si>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</si>
  <si>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</si>
  <si>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</si>
  <si>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</si>
  <si>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</si>
  <si>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</si>
  <si>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</si>
  <si>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</si>
  <si>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</si>
  <si>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</si>
  <si>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</si>
  <si>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</si>
  <si>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</si>
  <si>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</si>
  <si>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</si>
  <si>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</si>
  <si>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</si>
  <si>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</si>
  <si>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</si>
  <si>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</si>
  <si>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</si>
  <si>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</si>
  <si>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</si>
  <si>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</si>
  <si>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</si>
  <si>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</si>
  <si>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</si>
  <si>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</si>
  <si>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</si>
  <si>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</si>
  <si>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</si>
  <si>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</si>
  <si>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</si>
  <si>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</si>
  <si>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</si>
  <si>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</si>
  <si>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</si>
  <si>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</si>
  <si>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</si>
  <si>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</si>
  <si>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</si>
  <si>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</si>
  <si>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</si>
  <si>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</si>
  <si>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</si>
  <si>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</si>
  <si>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</si>
  <si>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</si>
  <si>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</si>
  <si>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</si>
  <si>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</si>
  <si>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</si>
  <si>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</si>
  <si>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</si>
  <si>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</si>
  <si>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</si>
  <si>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</si>
  <si>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</si>
  <si>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</si>
  <si>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</si>
  <si>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</si>
  <si>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</si>
  <si>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</si>
  <si>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</si>
  <si>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</si>
  <si>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</si>
  <si>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</si>
  <si>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</si>
  <si>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</si>
  <si>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</si>
  <si>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</si>
  <si>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</si>
  <si>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</si>
  <si>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</si>
  <si>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</si>
  <si>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</si>
  <si>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</si>
  <si>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</si>
  <si>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</si>
  <si>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</si>
  <si>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</si>
  <si>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</si>
  <si>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</si>
  <si>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</si>
  <si>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</si>
  <si>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</si>
  <si>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</si>
  <si>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</si>
  <si>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</si>
  <si>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</si>
  <si>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</si>
  <si>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</si>
  <si>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</si>
  <si>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</si>
  <si>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</si>
  <si>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</si>
  <si>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</si>
  <si>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</si>
  <si>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</si>
  <si>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</si>
  <si>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</si>
  <si>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</si>
  <si>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</si>
  <si>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</si>
  <si>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</si>
  <si>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</si>
  <si>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</si>
  <si>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</si>
  <si>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</si>
  <si>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</si>
  <si>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</si>
  <si>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</si>
  <si>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</si>
  <si>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</si>
  <si>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</si>
  <si>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</si>
  <si>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</si>
  <si>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</si>
  <si>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</si>
  <si>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</si>
  <si>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</si>
  <si>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</si>
  <si>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</si>
  <si>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</si>
  <si>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</si>
  <si>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</si>
  <si>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</si>
  <si>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</si>
  <si>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</si>
  <si>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</si>
  <si>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</si>
  <si>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</si>
  <si>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</si>
  <si>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</si>
  <si>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</si>
  <si>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</si>
  <si>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</si>
  <si>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</si>
  <si>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</si>
  <si>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</si>
  <si>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</si>
  <si>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</si>
  <si>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</si>
  <si>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</si>
  <si>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</si>
  <si>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</si>
  <si>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</si>
  <si>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</si>
  <si>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</si>
  <si>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</si>
  <si>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</si>
  <si>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</si>
  <si>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</si>
  <si>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</si>
  <si>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</si>
  <si>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</si>
  <si>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</si>
  <si>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</si>
  <si>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</si>
  <si>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</si>
  <si>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</si>
  <si>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</si>
  <si>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</si>
  <si>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</si>
  <si>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</si>
  <si>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</si>
  <si>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</si>
  <si>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</si>
  <si>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</si>
  <si>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</si>
  <si>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</si>
  <si>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</si>
  <si>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</si>
  <si>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</si>
  <si>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</si>
  <si>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</si>
  <si>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</si>
  <si>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</si>
  <si>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</si>
  <si>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</si>
  <si>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</si>
  <si>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</si>
  <si>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</si>
  <si>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</si>
  <si>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</si>
  <si>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</si>
  <si>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</si>
  <si>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</si>
  <si>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</si>
  <si>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</si>
  <si>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</si>
  <si>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</si>
  <si>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</si>
  <si>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</si>
  <si>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</si>
  <si>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</si>
  <si>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</si>
  <si>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</si>
  <si>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</si>
  <si>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</si>
  <si>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</si>
  <si>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</si>
  <si>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</si>
  <si>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</si>
  <si>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</si>
  <si>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</si>
  <si>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</si>
  <si>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</si>
  <si>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</si>
  <si>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</si>
  <si>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</si>
  <si>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</si>
  <si>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</si>
  <si>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</si>
  <si>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</si>
  <si>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</si>
  <si>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</si>
  <si>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</si>
  <si>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</si>
  <si>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</si>
  <si>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</si>
  <si>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</si>
  <si>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</si>
  <si>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</si>
  <si>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</si>
  <si>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</si>
  <si>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</si>
  <si>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</si>
  <si>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</si>
  <si>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</si>
  <si>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</si>
  <si>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</si>
  <si>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</si>
  <si>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</si>
  <si>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</si>
  <si>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</si>
  <si>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</si>
  <si>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</si>
  <si>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</si>
  <si>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</si>
  <si>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</si>
  <si>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</si>
  <si>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</si>
  <si>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</si>
  <si>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</si>
  <si>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</si>
  <si>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</si>
  <si>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</si>
  <si>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</si>
  <si>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</si>
  <si>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</si>
  <si>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</si>
  <si>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</si>
  <si>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</si>
  <si>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</si>
  <si>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</si>
  <si>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</si>
  <si>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</si>
  <si>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</si>
  <si>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</si>
  <si>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</si>
  <si>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</si>
  <si>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</si>
  <si>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</si>
  <si>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</si>
  <si>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</si>
  <si>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</si>
  <si>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</si>
  <si>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</si>
  <si>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</si>
  <si>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</si>
  <si>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</si>
  <si>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</si>
  <si>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</si>
  <si>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</si>
  <si>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</si>
  <si>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</si>
  <si>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</si>
  <si>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</si>
  <si>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</si>
  <si>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</si>
  <si>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</si>
  <si>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</si>
  <si>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</si>
  <si>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</si>
  <si>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</si>
  <si>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</si>
  <si>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</si>
  <si>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</si>
  <si>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</si>
  <si>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</si>
  <si>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</si>
  <si>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</si>
  <si>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</si>
  <si>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</si>
  <si>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</si>
  <si>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</si>
  <si>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</si>
  <si>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</si>
  <si>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</si>
  <si>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</si>
  <si>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</si>
  <si>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</si>
  <si>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</si>
  <si>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</si>
  <si>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</si>
  <si>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</si>
  <si>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</si>
  <si>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</si>
  <si>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</si>
  <si>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</si>
  <si>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</si>
  <si>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</si>
  <si>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</si>
  <si>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</si>
  <si>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</si>
  <si>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</si>
  <si>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</si>
  <si>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</si>
  <si>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</si>
  <si>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</si>
  <si>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</si>
  <si>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</si>
  <si>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</si>
  <si>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</si>
  <si>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</si>
  <si>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</si>
  <si>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</si>
  <si>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</si>
  <si>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</si>
  <si>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</si>
  <si>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</si>
  <si>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</si>
  <si>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</si>
  <si>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</si>
  <si>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</si>
  <si>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</si>
  <si>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</si>
  <si>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</si>
  <si>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</si>
  <si>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</si>
  <si>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</si>
  <si>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</si>
  <si>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</si>
  <si>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</si>
  <si>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</si>
  <si>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</si>
  <si>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</si>
  <si>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</si>
  <si>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</si>
  <si>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</si>
  <si>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</si>
  <si>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</si>
  <si>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</si>
  <si>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</si>
  <si>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</si>
  <si>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</si>
  <si>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</si>
  <si>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</si>
  <si>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</si>
  <si>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</si>
  <si>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</si>
  <si>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</si>
  <si>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</si>
  <si>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</si>
  <si>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</si>
  <si>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</si>
  <si>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</si>
  <si>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</si>
  <si>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</si>
  <si>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</si>
  <si>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</si>
  <si>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</si>
  <si>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</si>
  <si>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</si>
  <si>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</si>
  <si>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</si>
  <si>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</si>
  <si>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</si>
  <si>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</si>
  <si>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</si>
  <si>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</si>
  <si>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</si>
  <si>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</si>
  <si>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</si>
  <si>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</si>
  <si>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</si>
  <si>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</si>
  <si>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</si>
  <si>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</si>
  <si>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</si>
  <si>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</si>
  <si>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</si>
  <si>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</si>
  <si>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</si>
  <si>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</si>
  <si>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</si>
  <si>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</si>
  <si>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</si>
  <si>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</si>
  <si>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</si>
  <si>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</si>
  <si>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</si>
  <si>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</si>
  <si>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</si>
  <si>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</si>
  <si>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</si>
  <si>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</si>
  <si>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</si>
  <si>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</si>
  <si>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</si>
  <si>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</si>
  <si>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</si>
  <si>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</si>
  <si>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</si>
  <si>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</si>
  <si>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</si>
  <si>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</si>
  <si>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</si>
  <si>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</si>
  <si>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</si>
  <si>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</si>
  <si>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</si>
  <si>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</si>
  <si>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</si>
  <si>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</si>
  <si>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</si>
  <si>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</si>
  <si>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</si>
  <si>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</si>
  <si>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</si>
  <si>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</si>
  <si>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</si>
  <si>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</si>
  <si>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</si>
  <si>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</si>
  <si>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</si>
  <si>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</si>
  <si>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</si>
  <si>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</si>
  <si>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</si>
  <si>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</si>
  <si>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</si>
  <si>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</si>
  <si>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</si>
  <si>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</si>
  <si>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</si>
  <si>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</si>
  <si>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</si>
  <si>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</si>
  <si>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</si>
  <si>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</si>
  <si>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</si>
  <si>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</si>
  <si>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</si>
  <si>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</si>
  <si>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</si>
  <si>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</si>
  <si>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</si>
  <si>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</si>
  <si>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</si>
  <si>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</si>
  <si>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</si>
  <si>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</si>
  <si>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</si>
  <si>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</si>
  <si>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</si>
  <si>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</si>
  <si>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</si>
  <si>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</si>
  <si>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</si>
  <si>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</si>
  <si>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</si>
  <si>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</si>
  <si>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</si>
  <si>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</si>
  <si>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</si>
  <si>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</si>
  <si>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</si>
  <si>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</si>
  <si>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</si>
  <si>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</si>
  <si>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</si>
  <si>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</si>
  <si>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</si>
  <si>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</si>
  <si>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</si>
  <si>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</si>
  <si>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</si>
  <si>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</si>
  <si>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</si>
  <si>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</si>
  <si>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</si>
  <si>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</si>
  <si>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</si>
  <si>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</si>
  <si>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</si>
  <si>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</si>
  <si>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</si>
  <si>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</si>
  <si>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</si>
  <si>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</si>
  <si>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</si>
  <si>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</si>
  <si>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</si>
  <si>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</si>
  <si>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</si>
  <si>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</si>
  <si>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</si>
  <si>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</si>
  <si>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</si>
  <si>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</si>
  <si>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</si>
  <si>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</si>
  <si>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</si>
  <si>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</si>
  <si>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</si>
  <si>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</si>
  <si>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</si>
  <si>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</si>
  <si>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</si>
  <si>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</si>
  <si>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</si>
  <si>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</si>
  <si>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</si>
  <si>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</si>
  <si>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</si>
  <si>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</si>
  <si>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</si>
  <si>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</si>
  <si>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</si>
  <si>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</si>
  <si>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</si>
  <si>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</si>
  <si>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</si>
  <si>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</si>
  <si>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</si>
  <si>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</si>
  <si>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</si>
  <si>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</si>
  <si>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</si>
  <si>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</si>
  <si>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</si>
  <si>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</si>
  <si>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</si>
  <si>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</si>
  <si>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</si>
  <si>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</si>
  <si>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</si>
  <si>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</si>
  <si>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</si>
  <si>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</si>
  <si>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</si>
  <si>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</si>
  <si>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</si>
  <si>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</si>
  <si>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</si>
  <si>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</si>
  <si>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</si>
  <si>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</si>
  <si>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</si>
  <si>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</si>
  <si>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</si>
  <si>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</si>
  <si>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</si>
  <si>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</si>
  <si>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</si>
  <si>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</si>
  <si>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</si>
  <si>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</si>
  <si>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</si>
  <si>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</si>
  <si>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</si>
  <si>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</si>
  <si>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</si>
  <si>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</si>
  <si>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</si>
  <si>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</si>
  <si>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</si>
  <si>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</si>
  <si>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</si>
  <si>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</si>
  <si>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</si>
  <si>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</si>
  <si>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</si>
  <si>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</si>
  <si>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</si>
  <si>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</si>
  <si>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</si>
  <si>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</si>
  <si>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</si>
  <si>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</si>
  <si>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</si>
  <si>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</si>
  <si>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</si>
  <si>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</si>
  <si>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</si>
  <si>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</si>
  <si>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</si>
  <si>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</si>
  <si>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</si>
  <si>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</si>
  <si>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</si>
  <si>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</si>
  <si>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</si>
  <si>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</si>
  <si>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</si>
  <si>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</si>
  <si>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</si>
  <si>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</si>
  <si>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</si>
  <si>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</si>
  <si>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</si>
  <si>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</si>
  <si>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</si>
  <si>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</si>
  <si>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</si>
  <si>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</si>
  <si>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</si>
  <si>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</si>
  <si>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</si>
  <si>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</si>
  <si>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</si>
  <si>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</si>
  <si>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</si>
  <si>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</si>
  <si>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</si>
  <si>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</si>
  <si>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</si>
  <si>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</si>
  <si>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</si>
  <si>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</si>
  <si>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</si>
  <si>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</si>
  <si>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</si>
  <si>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</si>
  <si>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</si>
  <si>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</si>
  <si>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</si>
  <si>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</si>
  <si>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</si>
  <si>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</si>
  <si>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</si>
  <si>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</si>
  <si>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</si>
  <si>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</si>
  <si>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</si>
  <si>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</si>
  <si>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</si>
  <si>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</si>
  <si>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</si>
  <si>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</si>
  <si>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</si>
  <si>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</si>
  <si>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</si>
  <si>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</si>
  <si>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</si>
  <si>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</si>
  <si>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</si>
  <si>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</si>
  <si>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</si>
  <si>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</si>
  <si>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</si>
  <si>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</si>
  <si>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</si>
  <si>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</si>
  <si>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</si>
  <si>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</si>
  <si>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</si>
  <si>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</si>
  <si>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</si>
  <si>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</si>
  <si>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</si>
  <si>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</si>
  <si>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</si>
  <si>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</si>
  <si>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</si>
  <si>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</si>
  <si>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</si>
  <si>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</si>
  <si>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</si>
  <si>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</si>
  <si>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</si>
  <si>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</si>
  <si>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</si>
  <si>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</si>
  <si>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</si>
  <si>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</si>
  <si>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</si>
  <si>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</si>
  <si>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</si>
  <si>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</si>
  <si>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</si>
  <si>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</si>
  <si>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</si>
  <si>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</si>
  <si>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</si>
  <si>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</si>
  <si>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</si>
  <si>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</si>
  <si>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</si>
  <si>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</si>
  <si>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</si>
  <si>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</si>
  <si>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</si>
  <si>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</si>
  <si>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</si>
  <si>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</si>
  <si>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</si>
  <si>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</si>
  <si>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</si>
  <si>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</si>
  <si>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</si>
  <si>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</si>
  <si>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</si>
  <si>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</si>
  <si>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</si>
  <si>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</si>
  <si>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</si>
  <si>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</si>
  <si>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</si>
  <si>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</si>
  <si>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</si>
  <si>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</si>
  <si>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</si>
  <si>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</si>
  <si>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</si>
  <si>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</si>
  <si>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</si>
  <si>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</si>
  <si>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</si>
  <si>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</si>
  <si>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</si>
  <si>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</si>
  <si>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</si>
  <si>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</si>
  <si>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</si>
  <si>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</si>
  <si>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</si>
  <si>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</si>
  <si>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</si>
  <si>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</si>
  <si>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</si>
  <si>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</si>
  <si>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</si>
  <si>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</si>
  <si>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</si>
  <si>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</si>
  <si>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</si>
  <si>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</si>
  <si>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</si>
  <si>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</si>
  <si>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</si>
  <si>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</si>
  <si>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</si>
  <si>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</si>
  <si>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</si>
  <si>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</si>
  <si>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</si>
  <si>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</si>
  <si>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</si>
  <si>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</si>
  <si>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</si>
  <si>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</si>
  <si>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</si>
  <si>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</si>
  <si>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</si>
  <si>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</si>
  <si>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</si>
  <si>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</si>
  <si>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</si>
  <si>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</si>
  <si>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</si>
  <si>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</si>
  <si>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</si>
  <si>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</si>
  <si>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</si>
  <si>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</si>
  <si>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</si>
  <si>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</si>
  <si>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</si>
  <si>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</si>
  <si>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</si>
  <si>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</si>
  <si>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</si>
  <si>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</si>
  <si>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</si>
  <si>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</si>
  <si>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</si>
  <si>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</si>
  <si>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</si>
  <si>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</si>
  <si>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</si>
  <si>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</si>
  <si>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</si>
  <si>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</si>
  <si>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</si>
  <si>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</si>
  <si>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</si>
  <si>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</si>
  <si>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</si>
  <si>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</si>
  <si>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</si>
  <si>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</si>
  <si>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</si>
  <si>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</si>
  <si>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</si>
  <si>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</si>
  <si>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</si>
  <si>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</si>
  <si>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</si>
  <si>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</si>
  <si>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</si>
  <si>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</si>
  <si>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</si>
  <si>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</si>
  <si>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</si>
  <si>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</si>
  <si>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</si>
  <si>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</si>
  <si>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</si>
  <si>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</si>
  <si>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</si>
  <si>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</si>
  <si>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</si>
  <si>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</si>
  <si>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</si>
  <si>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</si>
  <si>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</si>
  <si>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</si>
  <si>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</si>
  <si>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</si>
  <si>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</si>
  <si>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</si>
  <si>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</si>
  <si>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</si>
  <si>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</si>
  <si>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</si>
  <si>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</si>
  <si>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</si>
  <si>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</si>
  <si>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</si>
  <si>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</si>
  <si>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</si>
  <si>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</si>
  <si>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</si>
  <si>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</si>
  <si>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</si>
  <si>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</si>
  <si>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</si>
  <si>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</si>
  <si>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</si>
  <si>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</si>
  <si>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</si>
  <si>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</si>
  <si>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</si>
  <si>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</si>
  <si>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</si>
  <si>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</si>
  <si>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</si>
  <si>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</si>
  <si>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</si>
  <si>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</si>
  <si>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</si>
  <si>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</si>
  <si>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</si>
  <si>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</si>
  <si>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</si>
  <si>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</si>
  <si>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</si>
  <si>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</si>
  <si>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</si>
  <si>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</si>
  <si>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</si>
  <si>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</si>
  <si>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</si>
  <si>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</si>
  <si>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</si>
  <si>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</si>
  <si>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</si>
  <si>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</si>
  <si>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</si>
  <si>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</si>
  <si>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</si>
  <si>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</si>
  <si>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</si>
  <si>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</si>
  <si>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</si>
  <si>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</si>
  <si>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</si>
  <si>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</si>
  <si>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</si>
  <si>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</si>
  <si>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</si>
  <si>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</si>
  <si>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</si>
  <si>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</si>
  <si>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</si>
  <si>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</si>
  <si>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</si>
  <si>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</si>
  <si>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</si>
  <si>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</si>
  <si>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</si>
  <si>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</si>
  <si>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</si>
  <si>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</si>
  <si>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</si>
  <si>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</si>
  <si>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</si>
  <si>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</si>
  <si>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</si>
  <si>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</si>
  <si>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</si>
  <si>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</si>
  <si>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</si>
  <si>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</si>
  <si>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</si>
  <si>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</si>
  <si>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</si>
  <si>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</si>
  <si>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</si>
  <si>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</si>
  <si>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</si>
  <si>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</si>
  <si>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</si>
  <si>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</si>
  <si>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</si>
  <si>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</si>
  <si>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</si>
  <si>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</si>
  <si>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</si>
  <si>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</si>
  <si>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</si>
  <si>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</si>
  <si>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</si>
  <si>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</si>
  <si>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</si>
  <si>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</si>
  <si>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</si>
  <si>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</si>
  <si>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</si>
  <si>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</si>
  <si>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</si>
  <si>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</si>
  <si>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</si>
  <si>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</si>
  <si>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</si>
  <si>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</si>
  <si>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</si>
  <si>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</si>
  <si>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</si>
  <si>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</si>
  <si>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</si>
  <si>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</si>
  <si>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</si>
  <si>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</si>
  <si>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</si>
  <si>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</si>
  <si>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</si>
  <si>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</si>
  <si>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</si>
  <si>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</si>
  <si>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</si>
  <si>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</si>
  <si>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</si>
  <si>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</si>
  <si>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</si>
  <si>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</si>
  <si>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</si>
  <si>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</si>
  <si>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</si>
  <si>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</si>
  <si>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</si>
  <si>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</si>
  <si>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</si>
  <si>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</si>
  <si>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</si>
  <si>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</si>
  <si>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</si>
  <si>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</si>
  <si>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</si>
  <si>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</si>
  <si>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</si>
  <si>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</si>
  <si>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</si>
  <si>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</si>
  <si>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</si>
  <si>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</si>
  <si>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</si>
  <si>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</si>
  <si>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</si>
  <si>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</si>
  <si>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</si>
  <si>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</si>
  <si>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</si>
  <si>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</si>
  <si>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</si>
  <si>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</si>
  <si>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</si>
  <si>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</si>
  <si>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</si>
  <si>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</si>
  <si>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</si>
  <si>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</si>
  <si>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</si>
  <si>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</si>
  <si>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</si>
  <si>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</si>
  <si>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</si>
  <si>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</si>
  <si>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</si>
  <si>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</si>
  <si>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</si>
  <si>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</si>
  <si>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</si>
  <si>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</si>
  <si>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</si>
  <si>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</si>
  <si>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</si>
  <si>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</si>
  <si>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</si>
  <si>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</si>
  <si>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</si>
  <si>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</si>
  <si>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</si>
  <si>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</si>
  <si>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</si>
  <si>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</si>
  <si>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</si>
  <si>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</si>
  <si>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</si>
  <si>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</si>
  <si>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</si>
  <si>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</si>
  <si>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</si>
  <si>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</si>
  <si>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</si>
  <si>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</si>
  <si>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</si>
  <si>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</si>
  <si>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</si>
  <si>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</si>
  <si>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</si>
  <si>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</si>
  <si>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</si>
  <si>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</si>
  <si>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</si>
  <si>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</si>
  <si>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</si>
  <si>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</si>
  <si>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</si>
  <si>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</si>
  <si>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</si>
  <si>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</si>
  <si>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</si>
  <si>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</si>
  <si>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</si>
  <si>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</si>
  <si>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</si>
  <si>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</si>
  <si>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</si>
  <si>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</si>
  <si>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</si>
  <si>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</si>
  <si>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</si>
  <si>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</si>
  <si>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</si>
  <si>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</si>
  <si>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</si>
  <si>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</si>
  <si>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</si>
  <si>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</si>
  <si>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</si>
  <si>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</si>
  <si>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</si>
  <si>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</si>
  <si>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</si>
  <si>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</si>
  <si>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</si>
  <si>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</si>
  <si>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</si>
  <si>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</si>
  <si>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</si>
  <si>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</si>
  <si>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</si>
  <si>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</si>
  <si>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</si>
  <si>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</si>
  <si>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</si>
  <si>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</si>
  <si>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</si>
  <si>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</si>
  <si>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</si>
  <si>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</si>
  <si>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</si>
  <si>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</si>
  <si>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</si>
  <si>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</si>
  <si>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</si>
  <si>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</si>
  <si>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</si>
  <si>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</si>
  <si>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</si>
  <si>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</si>
  <si>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</si>
  <si>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</si>
  <si>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</si>
  <si>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</si>
  <si>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</si>
  <si>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</si>
  <si>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</si>
  <si>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</si>
  <si>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</si>
  <si>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</si>
  <si>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</si>
  <si>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</si>
  <si>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</si>
  <si>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</si>
  <si>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</si>
  <si>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</si>
  <si>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</si>
  <si>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</si>
  <si>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</si>
  <si>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</si>
  <si>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</si>
  <si>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</si>
  <si>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</si>
  <si>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</si>
  <si>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</si>
  <si>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</si>
  <si>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</si>
  <si>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</si>
  <si>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</si>
  <si>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</si>
  <si>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</si>
  <si>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</si>
  <si>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</si>
  <si>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</si>
  <si>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</si>
  <si>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</si>
  <si>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</si>
  <si>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</si>
  <si>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</si>
  <si>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</si>
  <si>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</si>
  <si>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</si>
  <si>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</si>
  <si>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</si>
  <si>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</si>
  <si>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</si>
  <si>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</si>
  <si>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</si>
  <si>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</si>
  <si>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</si>
  <si>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</si>
  <si>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</si>
  <si>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</si>
  <si>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</si>
  <si>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</si>
  <si>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</si>
  <si>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</si>
  <si>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</si>
  <si>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</si>
  <si>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</si>
  <si>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</si>
  <si>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</si>
  <si>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</si>
  <si>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</si>
  <si>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</si>
  <si>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</si>
  <si>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</si>
  <si>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</si>
  <si>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</si>
  <si>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</si>
  <si>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</si>
  <si>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</si>
  <si>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</si>
  <si>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</si>
  <si>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</si>
  <si>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</si>
  <si>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</si>
  <si>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</si>
  <si>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</si>
  <si>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</si>
  <si>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</si>
  <si>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</si>
  <si>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</si>
  <si>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</si>
  <si>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</si>
  <si>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</si>
  <si>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</si>
  <si>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</si>
  <si>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</si>
  <si>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</si>
  <si>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</si>
  <si>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</si>
  <si>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</si>
  <si>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</si>
  <si>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</si>
  <si>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</si>
  <si>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</si>
  <si>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</si>
  <si>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</si>
  <si>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</si>
  <si>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</si>
  <si>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</si>
  <si>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</si>
  <si>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</si>
  <si>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</si>
  <si>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</si>
  <si>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</si>
  <si>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</si>
  <si>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</si>
  <si>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</si>
  <si>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</si>
  <si>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</si>
  <si>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</si>
  <si>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</si>
  <si>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</si>
  <si>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</si>
  <si>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</si>
  <si>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</si>
  <si>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</si>
  <si>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</si>
  <si>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</si>
  <si>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</si>
  <si>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</si>
  <si>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</si>
  <si>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</si>
  <si>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</si>
  <si>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</si>
  <si>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</si>
  <si>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</si>
  <si>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</si>
  <si>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</si>
  <si>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</si>
  <si>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</si>
  <si>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</si>
  <si>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</si>
  <si>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</si>
  <si>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</si>
  <si>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</si>
  <si>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</si>
  <si>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</si>
  <si>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</si>
  <si>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</si>
  <si>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</si>
  <si>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</si>
  <si>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</si>
  <si>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</si>
  <si>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</si>
  <si>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</si>
  <si>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</si>
  <si>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</si>
  <si>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</si>
  <si>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</si>
  <si>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</si>
  <si>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</si>
  <si>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</si>
  <si>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</si>
  <si>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</si>
  <si>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</si>
  <si>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</si>
  <si>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</si>
  <si>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</si>
  <si>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</si>
  <si>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</si>
  <si>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</si>
  <si>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</si>
  <si>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</si>
  <si>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</si>
  <si>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</si>
  <si>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</si>
  <si>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</si>
  <si>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</si>
  <si>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</si>
  <si>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</si>
  <si>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</si>
  <si>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</si>
  <si>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</si>
  <si>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</si>
  <si>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</si>
  <si>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</si>
  <si>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</si>
  <si>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</si>
  <si>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</si>
  <si>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</si>
  <si>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</si>
  <si>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</si>
  <si>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</si>
  <si>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</si>
  <si>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</si>
  <si>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</si>
  <si>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</si>
  <si>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</si>
  <si>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</si>
  <si>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</si>
  <si>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</si>
  <si>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</si>
  <si>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</si>
  <si>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</si>
  <si>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</si>
  <si>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</si>
  <si>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</si>
  <si>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</si>
  <si>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</si>
  <si>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</si>
  <si>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</si>
  <si>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</si>
  <si>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</si>
  <si>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</si>
  <si>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</si>
  <si>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</si>
  <si>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</si>
  <si>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</si>
  <si>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</si>
  <si>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</si>
  <si>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</si>
  <si>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</si>
  <si>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</si>
  <si>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</si>
  <si>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</si>
  <si>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</si>
  <si>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</si>
  <si>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</si>
  <si>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</si>
  <si>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</si>
  <si>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</si>
  <si>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</si>
  <si>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</si>
  <si>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</si>
  <si>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</si>
  <si>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</si>
  <si>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</si>
  <si>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</si>
  <si>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</si>
  <si>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</si>
  <si>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</si>
  <si>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</si>
  <si>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</si>
  <si>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</si>
  <si>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</si>
  <si>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</si>
  <si>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</si>
  <si>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</si>
  <si>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</si>
  <si>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</si>
  <si>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</si>
  <si>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</si>
  <si>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</si>
  <si>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</si>
  <si>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</si>
  <si>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</si>
  <si>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</si>
  <si>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</si>
  <si>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</si>
  <si>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</si>
  <si>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</si>
  <si>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</si>
  <si>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</si>
  <si>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</si>
  <si>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</si>
  <si>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</si>
  <si>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</si>
  <si>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</si>
  <si>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</si>
  <si>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</si>
  <si>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</si>
  <si>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</si>
  <si>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</si>
  <si>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</si>
  <si>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</si>
  <si>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</si>
  <si>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</si>
  <si>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</si>
  <si>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</si>
  <si>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</si>
  <si>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</si>
  <si>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</si>
  <si>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</si>
  <si>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</si>
  <si>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</si>
  <si>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</si>
  <si>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</si>
  <si>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</si>
  <si>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</si>
  <si>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</si>
  <si>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</si>
  <si>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</si>
  <si>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</si>
  <si>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</si>
  <si>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</si>
  <si>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</si>
  <si>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</si>
  <si>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</si>
  <si>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</si>
  <si>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</si>
  <si>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</si>
  <si>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</si>
  <si>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</si>
  <si>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</si>
  <si>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</si>
  <si>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</si>
  <si>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</si>
  <si>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</si>
  <si>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</si>
  <si>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</si>
  <si>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</si>
  <si>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</si>
  <si>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</si>
  <si>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</si>
  <si>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</si>
  <si>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</si>
  <si>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</si>
  <si>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</si>
  <si>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</si>
  <si>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</si>
  <si>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</si>
  <si>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</si>
  <si>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</si>
  <si>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</si>
  <si>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</si>
  <si>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</si>
  <si>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</si>
  <si>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</si>
  <si>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</si>
  <si>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</si>
  <si>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</si>
  <si>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</si>
  <si>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</si>
  <si>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</si>
  <si>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</si>
  <si>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</si>
  <si>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</si>
  <si>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</si>
  <si>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</si>
  <si>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</si>
  <si>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</si>
  <si>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</si>
  <si>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</si>
  <si>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</si>
  <si>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</si>
  <si>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</si>
  <si>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</si>
  <si>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</si>
  <si>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</si>
  <si>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</si>
  <si>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</si>
  <si>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</si>
  <si>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</si>
  <si>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</si>
  <si>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</si>
  <si>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</si>
  <si>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</si>
  <si>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</si>
  <si>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</si>
  <si>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</si>
  <si>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</si>
  <si>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</si>
  <si>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</si>
  <si>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</si>
  <si>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</si>
  <si>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</si>
  <si>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</si>
  <si>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</si>
  <si>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</si>
  <si>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</si>
  <si>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</si>
  <si>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</si>
  <si>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</si>
  <si>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</si>
  <si>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</si>
  <si>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</si>
  <si>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</si>
  <si>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</si>
  <si>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</si>
  <si>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</si>
  <si>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</si>
  <si>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</si>
  <si>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</si>
  <si>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</si>
  <si>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</si>
  <si>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</si>
  <si>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</si>
  <si>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</si>
  <si>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</si>
  <si>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</si>
  <si>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</si>
  <si>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</si>
  <si>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</si>
  <si>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</si>
  <si>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</si>
  <si>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</si>
  <si>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</si>
  <si>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</si>
  <si>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</si>
  <si>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</si>
  <si>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</si>
  <si>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</si>
  <si>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</si>
  <si>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</si>
  <si>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</si>
  <si>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</si>
  <si>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</si>
  <si>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</si>
  <si>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</si>
  <si>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</si>
  <si>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</si>
  <si>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</si>
  <si>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</si>
  <si>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</si>
  <si>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</si>
  <si>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</si>
  <si>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</si>
  <si>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</si>
  <si>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</si>
  <si>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</si>
  <si>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</si>
  <si>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</si>
  <si>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</si>
  <si>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</si>
  <si>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</si>
  <si>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</si>
  <si>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</si>
  <si>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</si>
  <si>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</si>
  <si>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</si>
  <si>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</si>
  <si>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</si>
  <si>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</si>
  <si>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</si>
  <si>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</si>
  <si>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</si>
  <si>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</si>
  <si>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</si>
  <si>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</si>
  <si>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</si>
  <si>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</si>
  <si>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</si>
  <si>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</si>
  <si>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</si>
  <si>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</si>
  <si>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</si>
  <si>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</si>
  <si>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</si>
  <si>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</si>
  <si>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</si>
  <si>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</si>
  <si>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</si>
  <si>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</si>
  <si>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</si>
  <si>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</si>
  <si>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</si>
  <si>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</si>
  <si>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</si>
  <si>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</si>
  <si>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</si>
  <si>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</si>
  <si>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</si>
  <si>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</si>
  <si>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</si>
  <si>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</si>
  <si>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</si>
  <si>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</si>
  <si>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</si>
  <si>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</si>
  <si>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</si>
  <si>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</si>
  <si>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</si>
  <si>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</si>
  <si>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</si>
  <si>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</si>
  <si>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</si>
  <si>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</si>
  <si>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</si>
  <si>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</si>
  <si>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</si>
  <si>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</si>
  <si>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</si>
  <si>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</si>
  <si>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</si>
  <si>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</si>
  <si>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</si>
  <si>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</si>
  <si>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</si>
  <si>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</si>
  <si>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</si>
  <si>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</si>
  <si>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</si>
  <si>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</si>
  <si>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</si>
  <si>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</si>
  <si>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</si>
  <si>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</si>
  <si>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</si>
  <si>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</si>
  <si>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</si>
  <si>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</si>
  <si>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</si>
  <si>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</si>
  <si>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</si>
  <si>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</si>
  <si>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</si>
  <si>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</si>
  <si>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</si>
  <si>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</si>
  <si>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</si>
  <si>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</si>
  <si>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</si>
  <si>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</si>
  <si>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</si>
  <si>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</si>
  <si>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</si>
  <si>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</si>
  <si>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</si>
  <si>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</si>
  <si>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</si>
  <si>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</si>
  <si>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</si>
  <si>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</si>
  <si>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</si>
  <si>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</si>
  <si>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</si>
  <si>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</si>
  <si>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</si>
  <si>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</si>
  <si>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</si>
  <si>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</si>
  <si>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</si>
  <si>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</si>
  <si>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</si>
  <si>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</si>
  <si>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</si>
  <si>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</si>
  <si>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</si>
  <si>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</si>
  <si>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</si>
  <si>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</si>
  <si>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</si>
  <si>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</si>
  <si>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</si>
  <si>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</si>
  <si>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</si>
  <si>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</si>
  <si>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</si>
  <si>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</si>
  <si>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</si>
  <si>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</si>
  <si>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</si>
  <si>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</si>
  <si>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</si>
  <si>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</si>
  <si>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</si>
  <si>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</si>
  <si>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</si>
  <si>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</si>
  <si>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</si>
  <si>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</si>
  <si>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</si>
  <si>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</si>
  <si>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</si>
  <si>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</si>
  <si>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</si>
  <si>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</si>
  <si>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</si>
  <si>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</si>
  <si>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</si>
  <si>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</si>
  <si>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</si>
  <si>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</si>
  <si>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</si>
  <si>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</si>
  <si>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</si>
  <si>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</si>
  <si>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</si>
  <si>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</si>
  <si>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</si>
  <si>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</si>
  <si>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</si>
  <si>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</si>
  <si>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</si>
  <si>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</si>
  <si>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</si>
  <si>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</si>
  <si>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</si>
  <si>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</si>
  <si>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</si>
  <si>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</si>
  <si>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</si>
  <si>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</si>
  <si>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</si>
  <si>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</si>
  <si>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</si>
  <si>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</si>
  <si>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</si>
  <si>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</si>
  <si>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</si>
  <si>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</si>
  <si>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</si>
  <si>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</si>
  <si>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</si>
  <si>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</si>
  <si>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</si>
  <si>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</si>
  <si>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</si>
  <si>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</si>
  <si>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</si>
  <si>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</si>
  <si>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</si>
  <si>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</si>
  <si>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</si>
  <si>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</si>
  <si>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</si>
  <si>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</si>
  <si>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</si>
  <si>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</si>
  <si>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</si>
  <si>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</si>
  <si>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</si>
  <si>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</si>
  <si>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</si>
  <si>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</si>
  <si>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</si>
  <si>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</si>
  <si>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</si>
  <si>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</si>
  <si>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</si>
  <si>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</si>
  <si>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</si>
  <si>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</si>
  <si>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</si>
  <si>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</si>
  <si>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</si>
  <si>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</si>
  <si>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</si>
  <si>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</si>
  <si>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</si>
  <si>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</si>
  <si>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</si>
  <si>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</si>
  <si>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</si>
  <si>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</si>
  <si>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</si>
  <si>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</si>
  <si>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</si>
  <si>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</si>
  <si>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</si>
  <si>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</si>
  <si>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</si>
  <si>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</si>
  <si>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</si>
  <si>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</si>
  <si>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</si>
  <si>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</si>
  <si>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</si>
  <si>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</si>
  <si>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</si>
  <si>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</si>
  <si>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</si>
  <si>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</si>
  <si>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</si>
  <si>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</si>
  <si>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</si>
  <si>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</si>
  <si>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</si>
  <si>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</si>
  <si>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</si>
  <si>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</si>
  <si>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</si>
  <si>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</si>
  <si>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</si>
  <si>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</si>
  <si>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</si>
  <si>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</si>
  <si>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</si>
  <si>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</si>
  <si>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</si>
  <si>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</si>
  <si>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</si>
  <si>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</si>
  <si>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</si>
  <si>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</si>
  <si>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</si>
  <si>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</si>
  <si>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</si>
  <si>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</si>
  <si>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</si>
  <si>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</si>
  <si>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</si>
  <si>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</si>
  <si>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</si>
  <si>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</si>
  <si>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</si>
  <si>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</si>
  <si>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</si>
  <si>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</si>
  <si>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</si>
  <si>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</si>
  <si>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</si>
  <si>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</si>
  <si>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</si>
  <si>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</si>
  <si>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</si>
  <si>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</si>
  <si>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</si>
  <si>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</si>
  <si>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</si>
  <si>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</si>
  <si>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</si>
  <si>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</si>
  <si>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</si>
  <si>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</si>
  <si>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</si>
  <si>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</si>
  <si>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</si>
  <si>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</si>
  <si>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</si>
  <si>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</si>
  <si>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</si>
  <si>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</si>
  <si>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</si>
  <si>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</si>
  <si>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</si>
  <si>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</si>
  <si>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</si>
  <si>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</si>
  <si>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</si>
  <si>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</si>
  <si>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</si>
  <si>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</si>
  <si>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</si>
  <si>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</si>
  <si>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</si>
  <si>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</si>
  <si>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</si>
  <si>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</si>
  <si>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</si>
  <si>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</si>
  <si>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</si>
  <si>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</si>
  <si>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</si>
  <si>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</si>
  <si>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</si>
  <si>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</si>
  <si>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</si>
  <si>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</si>
  <si>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</si>
  <si>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</si>
  <si>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</si>
  <si>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</si>
  <si>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</si>
  <si>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</si>
  <si>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</si>
  <si>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</si>
  <si>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</si>
  <si>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</si>
  <si>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</si>
  <si>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</si>
  <si>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</si>
  <si>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</si>
  <si>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</si>
  <si>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</si>
  <si>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</si>
  <si>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</si>
  <si>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</si>
  <si>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</si>
  <si>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</si>
  <si>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</si>
  <si>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</si>
  <si>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</si>
  <si>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</si>
  <si>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</si>
  <si>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</si>
  <si>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</si>
  <si>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</si>
  <si>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</si>
  <si>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</si>
  <si>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</si>
  <si>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</si>
  <si>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</si>
  <si>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</si>
  <si>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</si>
  <si>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</si>
  <si>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</si>
  <si>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</si>
  <si>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</si>
  <si>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</si>
  <si>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</si>
  <si>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</si>
  <si>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</si>
  <si>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</si>
  <si>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</si>
  <si>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</si>
  <si>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</si>
  <si>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</si>
  <si>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</si>
  <si>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</si>
  <si>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</si>
  <si>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</si>
  <si>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</si>
  <si>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</si>
  <si>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</si>
  <si>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</si>
  <si>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</si>
  <si>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</si>
  <si>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</si>
  <si>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</si>
  <si>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</si>
  <si>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</si>
  <si>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</si>
  <si>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</si>
  <si>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</si>
  <si>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</si>
  <si>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</si>
  <si>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</si>
  <si>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</si>
  <si>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</si>
  <si>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</si>
  <si>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</si>
  <si>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</si>
  <si>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</si>
  <si>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</si>
  <si>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</si>
  <si>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</si>
  <si>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</si>
  <si>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</si>
  <si>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</si>
  <si>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</si>
  <si>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</si>
  <si>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</si>
  <si>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</si>
  <si>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</si>
  <si>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</si>
  <si>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</si>
  <si>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</si>
  <si>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</si>
  <si>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</si>
  <si>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</si>
  <si>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</si>
  <si>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</si>
  <si>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</si>
  <si>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</si>
  <si>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</si>
  <si>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</si>
  <si>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</si>
  <si>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</si>
  <si>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</si>
  <si>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</si>
  <si>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</si>
  <si>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</si>
  <si>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</si>
  <si>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</si>
  <si>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</si>
  <si>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</si>
  <si>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</si>
  <si>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</si>
  <si>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</si>
  <si>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</si>
  <si>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</si>
  <si>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</si>
  <si>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</si>
  <si>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</si>
  <si>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</si>
  <si>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</si>
  <si>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</si>
  <si>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</si>
  <si>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</si>
  <si>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</si>
  <si>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</si>
  <si>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</si>
  <si>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</si>
  <si>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</si>
  <si>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</si>
  <si>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</si>
  <si>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</si>
  <si>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</si>
  <si>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</si>
  <si>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</si>
  <si>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</si>
  <si>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</si>
  <si>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</si>
  <si>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</si>
  <si>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</si>
  <si>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</si>
  <si>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</si>
  <si>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</si>
  <si>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</si>
  <si>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</si>
  <si>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</si>
  <si>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</si>
  <si>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</si>
  <si>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</si>
  <si>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</si>
  <si>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</si>
  <si>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</si>
  <si>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</si>
  <si>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</si>
  <si>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</si>
  <si>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</si>
  <si>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</si>
  <si>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</si>
  <si>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</si>
  <si>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</si>
  <si>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</si>
  <si>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</si>
  <si>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</si>
  <si>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</si>
  <si>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</si>
  <si>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</si>
  <si>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</si>
  <si>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</si>
  <si>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</si>
  <si>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</si>
  <si>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</si>
  <si>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</si>
  <si>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</si>
  <si>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</si>
  <si>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</si>
  <si>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</si>
  <si>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</si>
  <si>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</si>
  <si>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</si>
  <si>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</si>
  <si>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</si>
  <si>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</si>
  <si>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</si>
  <si>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</si>
  <si>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</si>
  <si>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</si>
  <si>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</si>
  <si>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</si>
  <si>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</si>
  <si>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</si>
  <si>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</si>
  <si>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</si>
  <si>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</si>
  <si>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</si>
  <si>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</si>
  <si>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</si>
  <si>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</si>
  <si>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</si>
  <si>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</si>
  <si>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</si>
  <si>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</si>
  <si>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</si>
  <si>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</si>
  <si>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</si>
  <si>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</si>
  <si>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</si>
  <si>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</si>
  <si>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</si>
  <si>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</si>
  <si>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</si>
  <si>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</si>
  <si>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</si>
  <si>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</si>
  <si>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</si>
  <si>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</si>
  <si>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</si>
  <si>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</si>
  <si>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</si>
  <si>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</si>
  <si>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</si>
  <si>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</si>
  <si>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</si>
  <si>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</si>
  <si>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</si>
  <si>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</si>
  <si>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</si>
  <si>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</si>
  <si>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</si>
  <si>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</si>
  <si>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</si>
  <si>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</si>
  <si>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</si>
  <si>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</si>
  <si>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</si>
  <si>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</si>
  <si>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</si>
  <si>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</si>
  <si>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</si>
  <si>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</si>
  <si>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</si>
  <si>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</si>
  <si>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</si>
  <si>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</si>
  <si>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</si>
  <si>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</si>
  <si>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</si>
  <si>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</si>
  <si>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</si>
  <si>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</si>
  <si>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</si>
  <si>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</si>
  <si>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</si>
  <si>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</si>
  <si>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</si>
  <si>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</si>
  <si>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</si>
  <si>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</si>
  <si>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</si>
  <si>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</si>
  <si>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</si>
  <si>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</si>
  <si>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</si>
  <si>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</si>
  <si>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</si>
  <si>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</si>
  <si>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</si>
  <si>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</si>
  <si>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</si>
  <si>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</si>
  <si>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</si>
  <si>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</si>
  <si>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</si>
  <si>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</si>
  <si>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</si>
  <si>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</si>
  <si>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</si>
  <si>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</si>
  <si>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</si>
  <si>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</si>
  <si>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</si>
  <si>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</si>
  <si>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</si>
  <si>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</si>
  <si>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</si>
  <si>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</si>
  <si>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</si>
  <si>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</si>
  <si>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</si>
  <si>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</si>
  <si>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</si>
  <si>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</si>
  <si>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</si>
  <si>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</si>
  <si>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</si>
  <si>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</si>
  <si>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</si>
  <si>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</si>
  <si>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</si>
  <si>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</si>
  <si>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</si>
  <si>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</si>
  <si>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</si>
  <si>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</si>
  <si>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</si>
  <si>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</si>
  <si>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</si>
  <si>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</si>
  <si>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</si>
  <si>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</si>
  <si>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</si>
  <si>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</si>
  <si>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</si>
  <si>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</si>
  <si>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</si>
  <si>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</si>
  <si>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</si>
  <si>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</si>
  <si>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</si>
  <si>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</si>
  <si>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</si>
  <si>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</si>
  <si>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</si>
  <si>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</si>
  <si>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</si>
  <si>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</si>
  <si>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</si>
  <si>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</si>
  <si>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</si>
  <si>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</si>
  <si>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</si>
  <si>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</si>
  <si>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</si>
  <si>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</si>
  <si>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</si>
  <si>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</si>
  <si>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</si>
  <si>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</si>
  <si>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</si>
  <si>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</si>
  <si>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</si>
  <si>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</si>
  <si>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</si>
  <si>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</si>
  <si>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</si>
  <si>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</si>
  <si>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</si>
  <si>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</si>
  <si>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</si>
  <si>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</si>
  <si>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</si>
  <si>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</si>
  <si>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</si>
  <si>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</si>
  <si>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</si>
  <si>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</si>
  <si>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</si>
  <si>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</si>
  <si>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</si>
  <si>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</si>
  <si>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</si>
  <si>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</si>
  <si>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</si>
  <si>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</si>
  <si>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</si>
  <si>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</si>
  <si>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</si>
  <si>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</si>
  <si>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</si>
  <si>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</si>
  <si>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</si>
  <si>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</si>
  <si>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</si>
  <si>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</si>
  <si>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</si>
  <si>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</si>
  <si>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</si>
  <si>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</si>
  <si>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</si>
  <si>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</si>
  <si>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</si>
  <si>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</si>
  <si>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</si>
  <si>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</si>
  <si>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</si>
  <si>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</si>
  <si>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</si>
  <si>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</si>
  <si>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</si>
  <si>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</si>
  <si>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</si>
  <si>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</si>
  <si>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</si>
  <si>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</si>
  <si>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</si>
  <si>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</si>
  <si>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</si>
  <si>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</si>
  <si>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</si>
  <si>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</si>
  <si>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</si>
  <si>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</si>
  <si>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</si>
  <si>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</si>
  <si>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</si>
  <si>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</si>
  <si>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</si>
  <si>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</si>
  <si>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</si>
  <si>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</si>
  <si>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</si>
  <si>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</si>
  <si>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</si>
  <si>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</si>
  <si>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</si>
  <si>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</si>
  <si>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</si>
  <si>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</si>
  <si>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</si>
  <si>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</si>
  <si>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</si>
  <si>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</si>
  <si>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</si>
  <si>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</si>
  <si>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</si>
  <si>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</si>
  <si>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</si>
  <si>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</si>
  <si>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</si>
  <si>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</si>
  <si>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</si>
  <si>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</si>
  <si>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</si>
  <si>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</si>
  <si>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</si>
  <si>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</si>
  <si>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</si>
  <si>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</si>
  <si>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</si>
  <si>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</si>
  <si>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</si>
  <si>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</si>
  <si>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</si>
  <si>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</si>
  <si>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</si>
  <si>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</si>
  <si>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</si>
  <si>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</si>
  <si>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</si>
  <si>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</si>
  <si>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</si>
  <si>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</si>
  <si>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</si>
  <si>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</si>
  <si>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</si>
  <si>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</si>
  <si>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</si>
  <si>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</si>
  <si>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</si>
  <si>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</si>
  <si>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</si>
  <si>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</si>
  <si>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</si>
  <si>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</si>
  <si>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</si>
  <si>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</si>
  <si>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</si>
  <si>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</si>
  <si>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</si>
  <si>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</si>
  <si>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</si>
  <si>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</si>
  <si>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</si>
  <si>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</si>
  <si>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</si>
  <si>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</si>
  <si>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</si>
  <si>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</si>
  <si>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</si>
  <si>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</si>
  <si>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</si>
  <si>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</si>
  <si>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</si>
  <si>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</si>
  <si>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</si>
  <si>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</si>
  <si>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</si>
  <si>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</si>
  <si>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</si>
  <si>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</si>
  <si>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</si>
  <si>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</si>
  <si>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</si>
  <si>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</si>
  <si>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</si>
  <si>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</si>
  <si>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</si>
  <si>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</si>
  <si>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</si>
  <si>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</si>
  <si>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</si>
  <si>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</si>
  <si>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</si>
  <si>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</si>
  <si>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</si>
  <si>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</si>
  <si>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</si>
  <si>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</si>
  <si>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</si>
  <si>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</si>
  <si>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</si>
  <si>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</si>
  <si>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</si>
  <si>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</si>
  <si>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</si>
  <si>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</si>
  <si>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</si>
  <si>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</si>
  <si>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</si>
  <si>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</si>
  <si>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</si>
  <si>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</si>
  <si>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</si>
  <si>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</si>
  <si>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</si>
  <si>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</si>
  <si>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</si>
  <si>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</si>
  <si>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</si>
  <si>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</si>
  <si>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</si>
  <si>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</si>
  <si>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</si>
  <si>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</si>
  <si>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</si>
  <si>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</si>
  <si>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</si>
  <si>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</si>
  <si>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</si>
  <si>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</si>
  <si>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</si>
  <si>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</si>
  <si>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</si>
  <si>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</si>
  <si>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</si>
  <si>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</si>
  <si>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</si>
  <si>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</si>
  <si>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</si>
  <si>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</si>
  <si>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</si>
  <si>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</si>
  <si>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</si>
  <si>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</si>
  <si>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</si>
  <si>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</si>
  <si>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</si>
  <si>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</si>
  <si>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</si>
  <si>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</si>
  <si>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</si>
  <si>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</si>
  <si>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</si>
  <si>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</si>
  <si>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</si>
  <si>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</si>
  <si>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</si>
  <si>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</si>
  <si>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</si>
  <si>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</si>
  <si>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</si>
  <si>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</si>
  <si>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</si>
  <si>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</si>
  <si>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</si>
  <si>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</si>
  <si>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</si>
  <si>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</si>
  <si>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</si>
  <si>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</si>
  <si>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</si>
  <si>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</si>
  <si>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</si>
  <si>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</si>
  <si>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</si>
  <si>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</si>
  <si>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</si>
  <si>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</si>
  <si>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</si>
  <si>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</si>
  <si>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</si>
  <si>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</si>
  <si>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</si>
  <si>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</si>
  <si>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</si>
  <si>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</si>
  <si>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</si>
  <si>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</si>
  <si>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</si>
  <si>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</si>
  <si>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</si>
  <si>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</si>
  <si>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</si>
  <si>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</si>
  <si>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</si>
  <si>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</si>
  <si>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</si>
  <si>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</si>
  <si>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</si>
  <si>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</si>
  <si>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</si>
  <si>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</si>
  <si>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</si>
  <si>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</si>
  <si>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</si>
  <si>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</si>
  <si>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</si>
  <si>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</si>
  <si>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</si>
  <si>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</si>
  <si>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</si>
  <si>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</si>
  <si>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</si>
  <si>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</si>
  <si>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</si>
  <si>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</si>
  <si>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</si>
  <si>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</si>
  <si>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</si>
  <si>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</si>
  <si>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</si>
  <si>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</si>
  <si>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</si>
  <si>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</si>
  <si>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</si>
  <si>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</si>
  <si>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</si>
  <si>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</si>
  <si>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</si>
  <si>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</si>
  <si>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</si>
  <si>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</si>
  <si>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</si>
  <si>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</si>
  <si>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</si>
  <si>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</si>
  <si>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</si>
  <si>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</si>
  <si>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</si>
  <si>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</si>
  <si>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</si>
  <si>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</si>
  <si>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</si>
  <si>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</si>
  <si>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</si>
  <si>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</si>
  <si>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</si>
  <si>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</si>
  <si>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</si>
  <si>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</si>
  <si>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</si>
  <si>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</si>
  <si>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</si>
  <si>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</si>
  <si>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</si>
  <si>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</si>
  <si>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</si>
  <si>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</si>
  <si>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</si>
  <si>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</si>
  <si>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</si>
  <si>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</si>
  <si>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</si>
  <si>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</si>
  <si>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</si>
  <si>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</si>
  <si>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</si>
  <si>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</si>
  <si>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</si>
  <si>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</si>
  <si>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</si>
  <si>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</si>
  <si>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</si>
  <si>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</si>
  <si>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</si>
  <si>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</si>
  <si>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</si>
  <si>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</si>
  <si>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</si>
  <si>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</si>
  <si>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</si>
  <si>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</si>
  <si>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</si>
  <si>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</si>
  <si>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</si>
  <si>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</si>
  <si>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</si>
  <si>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</si>
  <si>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</si>
  <si>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</si>
  <si>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</si>
  <si>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</si>
  <si>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</si>
  <si>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</si>
  <si>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</si>
  <si>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</si>
  <si>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</si>
  <si>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</si>
  <si>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</si>
  <si>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</si>
  <si>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</si>
  <si>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</si>
  <si>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</si>
  <si>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</si>
  <si>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</si>
  <si>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</si>
  <si>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</si>
  <si>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</si>
  <si>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</si>
  <si>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</si>
  <si>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</si>
  <si>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</si>
  <si>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</si>
  <si>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</si>
  <si>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</si>
  <si>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</si>
  <si>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</si>
  <si>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</si>
  <si>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</si>
  <si>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</si>
  <si>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</si>
  <si>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</si>
  <si>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</si>
  <si>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</si>
  <si>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</si>
  <si>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</si>
  <si>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</si>
  <si>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</si>
  <si>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</si>
  <si>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</si>
  <si>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</si>
  <si>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</si>
  <si>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</si>
  <si>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</si>
  <si>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</si>
  <si>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</si>
  <si>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</si>
  <si>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</si>
  <si>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</si>
  <si>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</si>
  <si>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</si>
  <si>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</si>
  <si>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</si>
  <si>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</si>
  <si>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</si>
  <si>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</si>
  <si>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</si>
  <si>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</si>
  <si>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</si>
  <si>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</si>
  <si>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</si>
  <si>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</si>
  <si>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</si>
  <si>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</si>
  <si>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</si>
  <si>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</si>
  <si>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</si>
  <si>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</si>
  <si>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</si>
  <si>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</si>
  <si>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</si>
  <si>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</si>
  <si>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</si>
  <si>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</si>
  <si>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</si>
  <si>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</si>
  <si>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</si>
  <si>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</si>
  <si>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</si>
  <si>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</si>
  <si>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</si>
  <si>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</si>
  <si>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</si>
  <si>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</si>
  <si>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</si>
  <si>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</si>
  <si>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</si>
  <si>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</si>
  <si>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</si>
  <si>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</si>
  <si>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</si>
  <si>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</si>
  <si>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</si>
  <si>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</si>
  <si>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</si>
  <si>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</si>
  <si>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</si>
  <si>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</si>
  <si>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</si>
  <si>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</si>
  <si>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</si>
  <si>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</si>
  <si>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</si>
  <si>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</si>
  <si>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</si>
  <si>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</si>
  <si>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</si>
  <si>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</si>
  <si>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</si>
  <si>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</si>
  <si>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</si>
  <si>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</si>
  <si>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</si>
  <si>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</si>
  <si>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</si>
  <si>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</si>
  <si>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</si>
  <si>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</si>
  <si>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</si>
  <si>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</si>
  <si>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</si>
  <si>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</si>
  <si>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</si>
  <si>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</si>
  <si>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</si>
  <si>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</si>
  <si>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</si>
  <si>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</si>
  <si>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</si>
  <si>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</si>
  <si>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</si>
  <si>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</si>
  <si>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</si>
  <si>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</si>
  <si>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</si>
  <si>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</si>
  <si>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</si>
  <si>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</si>
  <si>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</si>
  <si>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</si>
  <si>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</si>
  <si>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</si>
  <si>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</si>
  <si>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</si>
  <si>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</si>
  <si>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</si>
  <si>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</si>
  <si>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</si>
  <si>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</si>
  <si>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</si>
  <si>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</si>
  <si>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</si>
  <si>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</si>
  <si>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</si>
  <si>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</si>
  <si>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</si>
  <si>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</si>
  <si>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</si>
  <si>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</si>
  <si>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</si>
  <si>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</si>
  <si>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</si>
  <si>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</si>
  <si>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</si>
  <si>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</si>
  <si>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</si>
  <si>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</si>
  <si>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</si>
  <si>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</si>
  <si>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</si>
  <si>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</si>
  <si>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</si>
  <si>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</si>
  <si>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</si>
  <si>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</si>
  <si>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</si>
  <si>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</si>
  <si>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</si>
  <si>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</si>
  <si>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</si>
  <si>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</si>
  <si>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</si>
  <si>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</si>
  <si>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</si>
  <si>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</si>
  <si>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</si>
  <si>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</si>
  <si>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</si>
  <si>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</si>
  <si>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</si>
  <si>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</si>
  <si>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</si>
  <si>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</si>
  <si>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</si>
  <si>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</si>
  <si>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</si>
  <si>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</si>
  <si>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</si>
  <si>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</si>
  <si>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</si>
  <si>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</si>
  <si>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</si>
  <si>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</si>
  <si>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</si>
  <si>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</si>
  <si>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</si>
  <si>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</si>
  <si>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</si>
  <si>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</si>
  <si>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</si>
  <si>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</si>
  <si>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</si>
  <si>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</si>
  <si>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</si>
  <si>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</si>
  <si>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</si>
  <si>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</si>
  <si>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</si>
  <si>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</si>
  <si>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</si>
  <si>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</si>
  <si>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</si>
  <si>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</si>
  <si>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</si>
  <si>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</si>
  <si>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</si>
  <si>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</si>
  <si>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</si>
  <si>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</si>
  <si>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</si>
  <si>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</si>
  <si>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</si>
  <si>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</si>
  <si>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</si>
  <si>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</si>
  <si>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</si>
  <si>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</si>
  <si>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</si>
  <si>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</si>
  <si>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</si>
  <si>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</si>
  <si>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</si>
  <si>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</si>
  <si>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</si>
  <si>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</si>
  <si>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</si>
  <si>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</si>
  <si>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</si>
  <si>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</si>
  <si>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</si>
  <si>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</si>
  <si>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</si>
  <si>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</si>
  <si>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</si>
  <si>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</si>
  <si>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</si>
  <si>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</si>
  <si>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</si>
  <si>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</si>
  <si>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</si>
  <si>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</si>
  <si>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</si>
  <si>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</si>
  <si>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</si>
  <si>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</si>
  <si>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</si>
  <si>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</si>
  <si>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</si>
  <si>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</si>
  <si>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</si>
  <si>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</si>
  <si>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</si>
  <si>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</si>
  <si>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</si>
  <si>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</si>
  <si>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</si>
  <si>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</si>
  <si>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</si>
  <si>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</si>
  <si>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</si>
  <si>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</si>
  <si>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</si>
  <si>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</si>
  <si>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</si>
  <si>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</si>
  <si>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</si>
  <si>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</si>
  <si>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</si>
  <si>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</si>
  <si>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</si>
  <si>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</si>
  <si>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</si>
  <si>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</si>
  <si>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</si>
  <si>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</si>
  <si>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</si>
  <si>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</si>
  <si>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</si>
  <si>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</si>
  <si>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</si>
  <si>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</si>
  <si>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</si>
  <si>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</si>
  <si>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</si>
  <si>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</si>
  <si>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</si>
  <si>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</si>
  <si>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</si>
  <si>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</si>
  <si>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</si>
  <si>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</si>
  <si>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</si>
  <si>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</si>
  <si>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</si>
  <si>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</si>
  <si>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</si>
  <si>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</si>
  <si>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</si>
  <si>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</si>
  <si>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</si>
  <si>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</si>
  <si>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</si>
  <si>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</si>
  <si>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</si>
  <si>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</si>
  <si>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</si>
  <si>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</si>
  <si>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</si>
  <si>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</si>
  <si>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</si>
  <si>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</si>
  <si>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</si>
  <si>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</si>
  <si>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</si>
  <si>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</si>
  <si>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</si>
  <si>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</si>
  <si>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</si>
  <si>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</si>
  <si>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</si>
  <si>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</si>
  <si>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</si>
  <si>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</si>
  <si>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</si>
  <si>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</si>
  <si>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</si>
  <si>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</si>
  <si>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</si>
  <si>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</si>
  <si>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</si>
  <si>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</si>
  <si>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</si>
  <si>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</si>
  <si>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</si>
  <si>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</si>
  <si>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</si>
  <si>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</si>
  <si>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</si>
  <si>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</si>
  <si>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</si>
  <si>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</si>
  <si>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</si>
  <si>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</si>
  <si>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</si>
  <si>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</si>
  <si>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</si>
  <si>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</si>
  <si>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</si>
  <si>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</si>
  <si>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</si>
  <si>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</si>
  <si>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</si>
  <si>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</si>
  <si>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</si>
  <si>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</si>
  <si>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</si>
  <si>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</si>
  <si>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</si>
  <si>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</si>
  <si>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</si>
  <si>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</si>
  <si>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</si>
  <si>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</si>
  <si>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</si>
  <si>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</si>
  <si>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</si>
  <si>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</si>
  <si>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</si>
  <si>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</si>
  <si>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</si>
  <si>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</si>
  <si>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</si>
  <si>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</si>
  <si>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</si>
  <si>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</si>
  <si>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</si>
  <si>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</si>
  <si>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</si>
  <si>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</si>
  <si>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</si>
  <si>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</si>
  <si>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</si>
  <si>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</si>
  <si>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</si>
  <si>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</si>
  <si>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</si>
  <si>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</si>
  <si>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</si>
  <si>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</si>
  <si>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</si>
  <si>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</si>
  <si>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</si>
  <si>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</si>
  <si>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</si>
  <si>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</si>
  <si>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</si>
  <si>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</si>
  <si>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</si>
  <si>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</si>
  <si>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</si>
  <si>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</si>
  <si>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</si>
  <si>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</si>
  <si>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</si>
  <si>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</si>
  <si>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</si>
  <si>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</si>
  <si>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</si>
  <si>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</si>
  <si>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</si>
  <si>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</si>
  <si>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</si>
  <si>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</si>
  <si>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</si>
  <si>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</si>
  <si>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</si>
  <si>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</si>
  <si>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</si>
  <si>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</si>
  <si>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</si>
  <si>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</si>
  <si>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</si>
  <si>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</si>
  <si>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</si>
  <si>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</si>
  <si>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</si>
  <si>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</si>
  <si>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</si>
  <si>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</si>
  <si>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</si>
  <si>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</si>
  <si>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</si>
  <si>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</si>
  <si>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</si>
  <si>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</si>
  <si>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</si>
  <si>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</si>
  <si>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</si>
  <si>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</si>
  <si>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</si>
  <si>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</si>
  <si>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</si>
  <si>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</si>
  <si>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</si>
  <si>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</si>
  <si>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</si>
  <si>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</si>
  <si>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</si>
  <si>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</si>
  <si>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</si>
  <si>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</si>
  <si>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</si>
  <si>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</si>
  <si>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</si>
  <si>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</si>
  <si>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</si>
  <si>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</si>
  <si>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</si>
  <si>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</si>
  <si>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</si>
  <si>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</si>
  <si>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</si>
  <si>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</si>
  <si>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</si>
  <si>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</si>
  <si>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</si>
  <si>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</si>
  <si>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</si>
  <si>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</si>
  <si>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</si>
  <si>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</si>
  <si>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</si>
  <si>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</si>
  <si>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</si>
  <si>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</si>
  <si>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</si>
  <si>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</si>
  <si>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</si>
  <si>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</si>
  <si>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</si>
  <si>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</si>
  <si>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</si>
  <si>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</si>
  <si>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</si>
  <si>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</si>
  <si>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</si>
  <si>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</si>
  <si>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</si>
  <si>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</si>
  <si>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</si>
  <si>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</si>
  <si>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</si>
  <si>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</si>
  <si>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</si>
  <si>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</si>
  <si>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</si>
  <si>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</si>
  <si>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</si>
  <si>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</si>
  <si>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</si>
  <si>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</si>
  <si>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</si>
  <si>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</si>
  <si>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</si>
  <si>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</si>
  <si>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</si>
  <si>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</si>
  <si>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</si>
  <si>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</si>
  <si>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</si>
  <si>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</si>
  <si>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</si>
  <si>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</si>
  <si>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</si>
  <si>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</si>
  <si>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</si>
  <si>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</si>
  <si>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</si>
  <si>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</si>
  <si>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</si>
  <si>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</si>
  <si>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</si>
  <si>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</si>
  <si>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</si>
  <si>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</si>
  <si>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</si>
  <si>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</si>
  <si>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</si>
  <si>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</si>
  <si>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</si>
  <si>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</si>
  <si>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</si>
  <si>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</si>
  <si>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</si>
  <si>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</si>
  <si>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</si>
  <si>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</si>
  <si>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</si>
  <si>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</si>
  <si>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</si>
  <si>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</si>
  <si>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</si>
  <si>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</si>
  <si>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</si>
  <si>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</si>
  <si>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</si>
  <si>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</si>
  <si>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</si>
  <si>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</si>
  <si>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</si>
  <si>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</si>
  <si>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</si>
  <si>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</si>
  <si>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</si>
  <si>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</si>
  <si>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</si>
  <si>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</si>
  <si>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</si>
  <si>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</si>
  <si>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</si>
  <si>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</si>
  <si>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</si>
  <si>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</si>
  <si>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</si>
  <si>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</si>
  <si>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</si>
  <si>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</si>
  <si>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</si>
  <si>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</si>
  <si>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</si>
  <si>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</si>
  <si>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</si>
  <si>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</si>
  <si>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</si>
  <si>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</si>
  <si>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</si>
  <si>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</si>
  <si>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</si>
  <si>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</si>
  <si>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</si>
  <si>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</si>
  <si>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</si>
  <si>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</si>
  <si>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</si>
  <si>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</si>
  <si>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</si>
  <si>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</si>
  <si>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</si>
  <si>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</si>
  <si>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</si>
  <si>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</si>
  <si>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</si>
  <si>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</si>
  <si>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</si>
  <si>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</si>
  <si>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</si>
  <si>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</si>
  <si>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</si>
  <si>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</si>
  <si>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</si>
  <si>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</si>
  <si>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</si>
  <si>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</si>
  <si>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</si>
  <si>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</si>
  <si>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</si>
  <si>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</si>
  <si>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</si>
  <si>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</si>
  <si>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</si>
  <si>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</si>
  <si>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</si>
  <si>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</si>
  <si>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</si>
  <si>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</si>
  <si>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</si>
  <si>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</si>
  <si>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</si>
  <si>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</si>
  <si>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</si>
  <si>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</si>
  <si>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</si>
  <si>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</si>
  <si>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</si>
  <si>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</si>
  <si>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</si>
  <si>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</si>
  <si>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</si>
  <si>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</si>
  <si>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</si>
  <si>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</si>
  <si>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</si>
  <si>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</si>
  <si>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</si>
  <si>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</si>
  <si>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</si>
  <si>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</si>
  <si>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</si>
  <si>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</si>
  <si>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</si>
  <si>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</si>
  <si>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</si>
  <si>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</si>
  <si>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</si>
  <si>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</si>
  <si>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</si>
  <si>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</si>
  <si>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</si>
  <si>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</si>
  <si>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</si>
  <si>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</si>
  <si>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</si>
  <si>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</si>
  <si>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</si>
  <si>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</si>
  <si>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</si>
  <si>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</si>
  <si>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</si>
  <si>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</si>
  <si>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</si>
  <si>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</si>
  <si>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</si>
  <si>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</si>
  <si>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</si>
  <si>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</si>
  <si>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</si>
  <si>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</si>
  <si>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</si>
  <si>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</si>
  <si>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</si>
  <si>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</si>
  <si>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</si>
  <si>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</si>
  <si>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</si>
  <si>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</si>
  <si>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</si>
  <si>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</si>
  <si>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</si>
  <si>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</si>
  <si>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</si>
  <si>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</si>
  <si>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</si>
  <si>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</si>
  <si>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</si>
  <si>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</si>
  <si>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</si>
  <si>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</si>
  <si>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</si>
  <si>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</si>
  <si>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</si>
  <si>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</si>
  <si>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</si>
  <si>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</si>
  <si>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</si>
  <si>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</si>
  <si>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</si>
  <si>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</si>
  <si>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</si>
  <si>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</si>
  <si>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</si>
  <si>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</si>
  <si>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</si>
  <si>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</si>
  <si>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</si>
  <si>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</si>
  <si>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</si>
  <si>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</si>
  <si>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</si>
  <si>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</si>
  <si>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</si>
  <si>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</si>
  <si>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</si>
  <si>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</si>
  <si>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</si>
  <si>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</si>
  <si>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</si>
  <si>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</si>
  <si>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</si>
  <si>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</si>
  <si>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</si>
  <si>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</si>
  <si>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</si>
  <si>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</si>
  <si>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</si>
  <si>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</si>
  <si>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</si>
  <si>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</si>
  <si>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</si>
  <si>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</si>
  <si>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</si>
  <si>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</si>
  <si>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</si>
  <si>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</si>
  <si>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</si>
  <si>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</si>
  <si>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</si>
  <si>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</si>
  <si>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</si>
  <si>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</si>
  <si>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</si>
  <si>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</si>
  <si>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</si>
  <si>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</si>
  <si>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</si>
  <si>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</si>
  <si>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</si>
  <si>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</si>
  <si>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</si>
  <si>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</si>
  <si>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</si>
  <si>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</si>
  <si>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</si>
  <si>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</si>
  <si>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</si>
  <si>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</si>
  <si>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</si>
  <si>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</si>
  <si>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</si>
  <si>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</si>
  <si>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</si>
  <si>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</si>
  <si>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</si>
  <si>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</si>
  <si>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</si>
  <si>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</si>
  <si>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</si>
  <si>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</si>
  <si>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</si>
  <si>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</si>
  <si>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</si>
  <si>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</si>
  <si>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</si>
  <si>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</si>
  <si>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</si>
  <si>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</si>
  <si>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</si>
  <si>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</si>
  <si>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</si>
  <si>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</si>
  <si>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</si>
  <si>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</si>
  <si>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</si>
  <si>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</si>
  <si>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</si>
  <si>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</si>
  <si>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</si>
  <si>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</si>
  <si>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</si>
  <si>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</si>
  <si>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</si>
  <si>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</si>
  <si>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</si>
  <si>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</si>
  <si>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</si>
  <si>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</si>
  <si>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</si>
  <si>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</si>
  <si>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</si>
  <si>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</si>
  <si>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</si>
  <si>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</si>
  <si>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</si>
  <si>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</si>
  <si>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</si>
  <si>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</si>
  <si>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</si>
  <si>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</si>
  <si>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</si>
  <si>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</si>
  <si>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</si>
  <si>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</si>
  <si>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</si>
  <si>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</si>
  <si>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</si>
  <si>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</si>
  <si>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</si>
  <si>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</si>
  <si>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</si>
  <si>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</si>
  <si>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</si>
  <si>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</si>
  <si>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</si>
  <si>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</si>
  <si>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</si>
  <si>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</si>
  <si>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</si>
  <si>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</si>
  <si>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</si>
  <si>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</si>
  <si>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</si>
  <si>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</si>
  <si>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</si>
  <si>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</si>
  <si>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</si>
  <si>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</si>
  <si>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</si>
  <si>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</si>
  <si>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</si>
  <si>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</si>
  <si>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</si>
  <si>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</si>
  <si>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</si>
  <si>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</si>
  <si>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</si>
  <si>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</si>
  <si>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</si>
  <si>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</si>
  <si>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</si>
  <si>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</si>
  <si>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</si>
  <si>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</si>
  <si>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</si>
  <si>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</si>
  <si>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</si>
  <si>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</si>
  <si>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</si>
  <si>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</si>
  <si>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</si>
  <si>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</si>
  <si>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</si>
  <si>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</si>
  <si>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</si>
  <si>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</si>
  <si>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</si>
  <si>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</si>
  <si>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</si>
  <si>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</si>
  <si>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</si>
  <si>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</si>
  <si>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</si>
  <si>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</si>
  <si>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</si>
  <si>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</si>
  <si>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</si>
  <si>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</si>
  <si>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</si>
  <si>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</si>
  <si>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</si>
  <si>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</si>
  <si>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</si>
  <si>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</si>
  <si>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</si>
  <si>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</si>
  <si>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</si>
  <si>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</si>
  <si>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</si>
  <si>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</si>
  <si>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</si>
  <si>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</si>
  <si>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</si>
  <si>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</si>
  <si>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</si>
  <si>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</si>
  <si>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</si>
  <si>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</si>
  <si>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</si>
  <si>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</si>
  <si>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</si>
  <si>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</si>
  <si>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</si>
  <si>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</si>
  <si>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</si>
  <si>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</si>
  <si>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</si>
  <si>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</si>
  <si>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</si>
  <si>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</si>
  <si>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</si>
  <si>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</si>
  <si>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</si>
  <si>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</si>
  <si>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</si>
  <si>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</si>
  <si>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</si>
  <si>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</si>
  <si>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</si>
  <si>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</si>
  <si>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</si>
  <si>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</si>
  <si>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</si>
  <si>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</si>
  <si>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</si>
  <si>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</si>
  <si>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</si>
  <si>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</si>
  <si>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</si>
  <si>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</si>
  <si>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</si>
  <si>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</si>
  <si>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</si>
  <si>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</si>
  <si>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</si>
  <si>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</si>
  <si>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</si>
  <si>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</si>
  <si>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</si>
  <si>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</si>
  <si>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</si>
  <si>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</si>
  <si>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</si>
  <si>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</si>
  <si>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</si>
  <si>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</si>
  <si>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</si>
  <si>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</si>
  <si>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</si>
  <si>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</si>
  <si>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</si>
  <si>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</si>
  <si>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</si>
  <si>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</si>
  <si>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</si>
  <si>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</si>
  <si>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</si>
  <si>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</si>
  <si>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</si>
  <si>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</si>
  <si>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</si>
  <si>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</si>
  <si>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</si>
  <si>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</si>
  <si>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</si>
  <si>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</si>
  <si>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</si>
  <si>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</si>
  <si>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</si>
  <si>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</si>
  <si>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</si>
  <si>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</si>
  <si>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</si>
  <si>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</si>
  <si>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</si>
  <si>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</si>
  <si>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</si>
  <si>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</si>
  <si>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</si>
  <si>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</si>
  <si>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</si>
  <si>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</si>
  <si>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</si>
  <si>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</si>
  <si>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</si>
  <si>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</si>
  <si>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</si>
  <si>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</si>
  <si>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</si>
  <si>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</si>
  <si>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</si>
  <si>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</si>
  <si>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</si>
  <si>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</si>
  <si>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</si>
  <si>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</si>
  <si>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</si>
  <si>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</si>
  <si>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</si>
  <si>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</si>
  <si>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</si>
  <si>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</si>
  <si>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</si>
  <si>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</si>
  <si>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</si>
  <si>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</si>
  <si>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</si>
  <si>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</si>
  <si>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</si>
  <si>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</si>
  <si>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</si>
  <si>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</si>
  <si>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</si>
  <si>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</si>
  <si>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</si>
  <si>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</si>
  <si>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</si>
  <si>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</si>
  <si>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</si>
  <si>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</si>
  <si>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</si>
  <si>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</si>
  <si>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</si>
  <si>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</si>
  <si>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</si>
  <si>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</si>
  <si>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</si>
  <si>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</si>
  <si>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</si>
  <si>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</si>
  <si>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</si>
  <si>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</si>
  <si>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</si>
  <si>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</si>
  <si>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</si>
  <si>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</si>
  <si>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</si>
  <si>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</si>
  <si>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</si>
  <si>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</si>
  <si>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</si>
  <si>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</si>
  <si>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</si>
  <si>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</si>
  <si>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</si>
  <si>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</si>
  <si>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</si>
  <si>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</si>
  <si>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</si>
  <si>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</si>
  <si>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</si>
  <si>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</si>
  <si>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</si>
  <si>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</si>
  <si>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</si>
  <si>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</si>
  <si>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</si>
  <si>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</si>
  <si>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</si>
  <si>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</si>
  <si>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</si>
  <si>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</si>
  <si>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</si>
  <si>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</si>
  <si>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</si>
  <si>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</si>
  <si>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</si>
  <si>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</si>
  <si>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</si>
  <si>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</si>
  <si>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</si>
  <si>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</si>
  <si>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</si>
  <si>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</si>
  <si>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</si>
  <si>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</si>
  <si>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</si>
  <si>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</si>
  <si>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</si>
  <si>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</si>
  <si>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</si>
  <si>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</si>
  <si>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</si>
  <si>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</si>
  <si>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</si>
  <si>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</si>
  <si>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</si>
  <si>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</si>
  <si>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</si>
  <si>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</si>
  <si>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</si>
  <si>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</si>
  <si>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</si>
  <si>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</si>
  <si>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</si>
  <si>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</si>
  <si>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</si>
  <si>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</si>
  <si>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</si>
  <si>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</si>
  <si>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</si>
  <si>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</si>
  <si>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</si>
  <si>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</si>
  <si>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</si>
  <si>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</si>
  <si>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</si>
  <si>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</si>
  <si>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</si>
  <si>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</si>
  <si>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</si>
  <si>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</si>
  <si>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</si>
  <si>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</si>
  <si>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</si>
  <si>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</si>
  <si>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</si>
  <si>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</si>
  <si>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</si>
  <si>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</si>
  <si>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</si>
  <si>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</si>
  <si>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</si>
  <si>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</si>
  <si>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</si>
  <si>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</si>
  <si>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</si>
  <si>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</si>
  <si>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</si>
  <si>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</si>
  <si>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</si>
  <si>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</si>
  <si>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</si>
  <si>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</si>
  <si>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</si>
  <si>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</si>
  <si>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</si>
  <si>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</si>
  <si>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</si>
  <si>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</si>
  <si>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</si>
  <si>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</si>
  <si>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</si>
  <si>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</si>
  <si>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</si>
  <si>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</si>
  <si>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</si>
  <si>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</si>
  <si>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</si>
  <si>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</si>
  <si>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</si>
  <si>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</si>
  <si>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</si>
  <si>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</si>
  <si>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</si>
  <si>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</si>
  <si>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</si>
  <si>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</si>
  <si>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</si>
  <si>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</si>
  <si>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</si>
  <si>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</si>
  <si>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</si>
  <si>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</si>
  <si>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</si>
  <si>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</si>
  <si>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</si>
  <si>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</si>
  <si>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</si>
  <si>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</si>
  <si>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</si>
  <si>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</si>
  <si>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</si>
  <si>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</si>
  <si>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</si>
  <si>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</si>
  <si>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</si>
  <si>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</si>
  <si>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</si>
  <si>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</si>
  <si>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</si>
  <si>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</si>
  <si>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</si>
  <si>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</si>
  <si>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</si>
  <si>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</si>
  <si>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</si>
  <si>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</si>
  <si>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</si>
  <si>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</si>
  <si>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</si>
  <si>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</si>
  <si>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</si>
  <si>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</si>
  <si>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</si>
  <si>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</si>
  <si>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</si>
  <si>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</si>
  <si>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</si>
  <si>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</si>
  <si>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</si>
  <si>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</si>
  <si>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</si>
  <si>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</si>
  <si>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</si>
  <si>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</si>
  <si>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</si>
  <si>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</si>
  <si>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</si>
  <si>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</si>
  <si>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</si>
  <si>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</si>
  <si>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</si>
  <si>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</si>
  <si>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</si>
  <si>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</si>
  <si>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</si>
  <si>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</si>
  <si>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</si>
  <si>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</si>
  <si>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</si>
  <si>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</si>
  <si>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</si>
  <si>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</si>
  <si>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</si>
  <si>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</si>
  <si>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</si>
  <si>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</si>
  <si>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</si>
  <si>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</si>
  <si>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</si>
  <si>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</si>
  <si>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</si>
  <si>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</si>
  <si>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</si>
  <si>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</si>
  <si>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</si>
  <si>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</si>
  <si>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</si>
  <si>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</si>
  <si>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</si>
  <si>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</si>
  <si>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</si>
  <si>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</si>
  <si>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</si>
  <si>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</si>
  <si>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</si>
  <si>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</si>
  <si>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</si>
  <si>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</si>
  <si>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</si>
  <si>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</si>
  <si>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</si>
  <si>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</si>
  <si>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</si>
  <si>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</si>
  <si>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</si>
  <si>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</si>
  <si>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</si>
  <si>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</si>
  <si>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</si>
  <si>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</si>
  <si>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</si>
  <si>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</si>
  <si>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</si>
  <si>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</si>
  <si>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</si>
  <si>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</si>
  <si>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</si>
  <si>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</si>
  <si>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</si>
  <si>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</si>
  <si>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</si>
  <si>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</si>
  <si>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</si>
  <si>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</si>
  <si>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</si>
  <si>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</si>
  <si>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</si>
  <si>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</si>
  <si>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</si>
  <si>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</si>
  <si>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</si>
  <si>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</si>
  <si>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</si>
  <si>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</si>
  <si>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</si>
  <si>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</si>
  <si>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</si>
  <si>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</si>
  <si>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</si>
  <si>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</si>
  <si>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</si>
  <si>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</si>
  <si>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</si>
  <si>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</si>
  <si>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</si>
  <si>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</si>
  <si>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</si>
  <si>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</si>
  <si>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</si>
  <si>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</si>
  <si>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</si>
  <si>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</si>
  <si>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</si>
  <si>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</si>
  <si>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</si>
  <si>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</si>
  <si>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</si>
  <si>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</si>
  <si>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</si>
  <si>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</si>
  <si>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</si>
  <si>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</si>
  <si>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</si>
  <si>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</si>
  <si>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</si>
  <si>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</si>
  <si>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</si>
  <si>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</si>
  <si>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</si>
  <si>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</si>
  <si>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</si>
  <si>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</si>
  <si>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</si>
  <si>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</si>
  <si>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</si>
  <si>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</si>
  <si>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</si>
  <si>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</si>
  <si>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</si>
  <si>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</si>
  <si>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</si>
  <si>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</si>
  <si>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</si>
  <si>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</si>
  <si>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</si>
  <si>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</si>
  <si>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</si>
  <si>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</si>
  <si>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</si>
  <si>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</si>
  <si>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</si>
  <si>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</si>
  <si>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</si>
  <si>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</si>
  <si>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</si>
  <si>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</si>
  <si>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</si>
  <si>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</si>
  <si>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</si>
  <si>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</si>
  <si>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</si>
  <si>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</si>
  <si>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</si>
  <si>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</si>
  <si>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</si>
  <si>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</si>
  <si>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</si>
  <si>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</si>
  <si>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</si>
  <si>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</si>
  <si>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</si>
  <si>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</si>
  <si>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</si>
  <si>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</si>
  <si>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</si>
  <si>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</si>
  <si>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</si>
  <si>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</si>
  <si>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</si>
  <si>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</si>
  <si>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</si>
  <si>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</si>
  <si>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</si>
  <si>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</si>
  <si>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</si>
  <si>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</si>
  <si>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</si>
  <si>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</si>
  <si>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</si>
  <si>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</si>
  <si>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</si>
  <si>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</si>
  <si>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</si>
  <si>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</si>
  <si>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</si>
  <si>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</si>
  <si>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</si>
  <si>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</si>
  <si>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</si>
  <si>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</si>
  <si>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</si>
  <si>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</si>
  <si>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</si>
  <si>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</si>
  <si>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</si>
  <si>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</si>
  <si>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</si>
  <si>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</si>
  <si>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</si>
  <si>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</si>
  <si>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</si>
  <si>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</si>
  <si>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</si>
  <si>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</si>
  <si>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</si>
  <si>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</si>
  <si>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</si>
  <si>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</si>
  <si>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</si>
  <si>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</si>
  <si>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</si>
  <si>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</si>
  <si>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</si>
  <si>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</si>
  <si>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</si>
  <si>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</si>
  <si>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</si>
  <si>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</si>
  <si>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</si>
  <si>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</si>
  <si>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</si>
  <si>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</si>
  <si>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</si>
  <si>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</si>
  <si>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</si>
  <si>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</si>
  <si>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</si>
  <si>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</si>
  <si>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</si>
  <si>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</si>
  <si>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</si>
  <si>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</si>
  <si>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</si>
  <si>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</si>
  <si>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</si>
  <si>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</si>
  <si>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</si>
  <si>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</si>
  <si>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</si>
  <si>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</si>
  <si>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</si>
  <si>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</si>
  <si>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</si>
  <si>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</si>
  <si>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</si>
  <si>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</si>
  <si>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</si>
  <si>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</si>
  <si>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</si>
  <si>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</si>
  <si>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</si>
  <si>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</si>
  <si>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</si>
  <si>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</si>
  <si>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</si>
  <si>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</si>
  <si>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</si>
  <si>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</si>
  <si>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</si>
  <si>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</si>
  <si>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</si>
  <si>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</si>
  <si>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</si>
  <si>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</si>
  <si>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</si>
  <si>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</si>
  <si>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</si>
  <si>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</si>
  <si>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</si>
  <si>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</si>
  <si>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</si>
  <si>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</si>
  <si>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</si>
  <si>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</si>
  <si>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</si>
  <si>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</si>
  <si>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</si>
  <si>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</si>
  <si>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</si>
  <si>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</si>
  <si>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</si>
  <si>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</si>
  <si>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</si>
  <si>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</si>
  <si>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</si>
  <si>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</si>
  <si>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</si>
  <si>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</si>
  <si>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</si>
  <si>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</si>
  <si>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</si>
  <si>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</si>
  <si>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</si>
  <si>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</si>
  <si>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</si>
  <si>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</si>
  <si>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</si>
  <si>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</si>
  <si>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</si>
  <si>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</si>
  <si>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</si>
  <si>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</si>
  <si>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</si>
  <si>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</si>
  <si>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</si>
  <si>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</si>
  <si>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</si>
  <si>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</si>
  <si>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</si>
  <si>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</si>
  <si>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</si>
  <si>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</si>
  <si>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</si>
  <si>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</si>
  <si>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</si>
  <si>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</si>
  <si>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</si>
  <si>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</si>
  <si>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</si>
  <si>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</si>
  <si>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</si>
  <si>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</si>
  <si>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</si>
  <si>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</si>
  <si>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</si>
  <si>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</si>
  <si>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</si>
  <si>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</si>
  <si>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</si>
  <si>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</si>
  <si>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</si>
  <si>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</si>
  <si>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</si>
  <si>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</si>
  <si>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</si>
  <si>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</si>
  <si>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</si>
  <si>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</si>
  <si>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</si>
  <si>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</si>
  <si>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</si>
  <si>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</si>
  <si>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</si>
  <si>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</si>
  <si>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</si>
  <si>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</si>
  <si>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</si>
  <si>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</si>
  <si>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</si>
  <si>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</si>
  <si>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</si>
  <si>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</si>
  <si>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</si>
  <si>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</si>
  <si>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</si>
  <si>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</si>
  <si>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</si>
  <si>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</si>
  <si>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</si>
  <si>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</si>
  <si>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</si>
  <si>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</si>
  <si>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</si>
  <si>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</si>
  <si>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</si>
  <si>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</si>
  <si>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</si>
  <si>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</si>
  <si>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</si>
  <si>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</si>
  <si>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</si>
  <si>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</si>
  <si>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</si>
  <si>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</si>
  <si>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</si>
  <si>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</si>
  <si>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</si>
  <si>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</si>
  <si>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</si>
  <si>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</si>
  <si>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</si>
  <si>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</si>
  <si>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</si>
  <si>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</si>
  <si>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</si>
  <si>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</si>
  <si>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</si>
  <si>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</si>
  <si>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</si>
  <si>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</si>
  <si>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</si>
  <si>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</si>
  <si>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</si>
  <si>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</si>
  <si>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</si>
  <si>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</si>
  <si>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</si>
  <si>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</si>
  <si>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</si>
  <si>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</si>
  <si>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</si>
  <si>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</si>
  <si>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</si>
  <si>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</si>
  <si>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</si>
  <si>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</si>
  <si>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</si>
  <si>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</si>
  <si>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</si>
  <si>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</si>
  <si>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</si>
  <si>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</si>
  <si>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</si>
  <si>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</si>
  <si>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</si>
  <si>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</si>
  <si>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</si>
  <si>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</si>
  <si>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</si>
  <si>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</si>
  <si>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</si>
  <si>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</si>
  <si>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</si>
  <si>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</si>
  <si>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</si>
  <si>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</si>
  <si>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</si>
  <si>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</si>
  <si>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</si>
  <si>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</si>
  <si>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</si>
  <si>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</si>
  <si>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</si>
  <si>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</si>
  <si>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</si>
  <si>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</si>
  <si>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</si>
  <si>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</si>
  <si>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</si>
  <si>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</si>
  <si>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</si>
  <si>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</si>
  <si>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</si>
  <si>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</si>
  <si>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</si>
  <si>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</si>
  <si>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</si>
  <si>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</si>
  <si>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</si>
  <si>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</si>
  <si>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</si>
  <si>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</si>
  <si>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</si>
  <si>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</si>
  <si>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</si>
  <si>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</si>
  <si>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</si>
  <si>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</si>
  <si>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</si>
  <si>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</si>
  <si>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</si>
  <si>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</si>
  <si>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</si>
  <si>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</si>
  <si>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</si>
  <si>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</si>
  <si>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</si>
  <si>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</si>
  <si>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</si>
  <si>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</si>
  <si>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</si>
  <si>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</si>
  <si>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</si>
  <si>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</si>
  <si>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</si>
  <si>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</si>
  <si>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</si>
  <si>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</si>
  <si>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</si>
  <si>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</si>
  <si>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</si>
  <si>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</si>
  <si>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</si>
  <si>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</si>
  <si>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</si>
  <si>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</si>
  <si>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</si>
  <si>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</si>
  <si>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</si>
  <si>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</si>
  <si>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</si>
  <si>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</si>
  <si>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</si>
  <si>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</si>
  <si>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</si>
  <si>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</si>
  <si>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</si>
  <si>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</si>
  <si>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</si>
  <si>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</si>
  <si>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</si>
  <si>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</si>
  <si>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</si>
  <si>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</si>
  <si>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</si>
  <si>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</si>
  <si>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</si>
  <si>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</si>
  <si>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</si>
  <si>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</si>
  <si>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</si>
  <si>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</si>
  <si>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</si>
  <si>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</si>
  <si>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</si>
  <si>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</si>
  <si>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</si>
  <si>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</si>
  <si>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</si>
  <si>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</si>
  <si>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</si>
  <si>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</si>
  <si>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</si>
  <si>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</si>
  <si>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</si>
  <si>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</si>
  <si>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</si>
  <si>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</si>
  <si>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</si>
  <si>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</si>
  <si>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</si>
  <si>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</si>
  <si>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</si>
  <si>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</si>
  <si>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</si>
  <si>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</si>
  <si>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</si>
  <si>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</si>
  <si>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</si>
  <si>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</si>
  <si>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</si>
  <si>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</si>
  <si>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</si>
  <si>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</si>
  <si>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</si>
  <si>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</si>
  <si>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</si>
  <si>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</si>
  <si>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</si>
  <si>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</si>
  <si>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</si>
  <si>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</si>
  <si>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</si>
  <si>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</si>
  <si>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</si>
  <si>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</si>
  <si>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</si>
  <si>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</si>
  <si>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</si>
  <si>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</si>
  <si>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</si>
  <si>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</si>
  <si>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</si>
  <si>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</si>
  <si>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</si>
  <si>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</si>
  <si>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</si>
  <si>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</si>
  <si>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</si>
  <si>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</si>
  <si>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</si>
  <si>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</si>
  <si>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</si>
  <si>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</si>
  <si>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</si>
  <si>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</si>
  <si>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</si>
  <si>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</si>
  <si>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</si>
  <si>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</si>
  <si>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</si>
  <si>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</si>
  <si>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</si>
  <si>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</si>
  <si>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</si>
  <si>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</si>
  <si>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</si>
  <si>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</si>
  <si>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</si>
  <si>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</si>
  <si>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</si>
  <si>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</si>
  <si>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</si>
  <si>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</si>
  <si>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</si>
  <si>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</si>
  <si>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</si>
  <si>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</si>
  <si>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</si>
  <si>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</si>
  <si>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</si>
  <si>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</si>
  <si>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</si>
  <si>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</si>
  <si>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</si>
  <si>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</si>
  <si>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</si>
  <si>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</si>
  <si>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</si>
  <si>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</si>
  <si>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</si>
  <si>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</si>
  <si>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</si>
  <si>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</si>
  <si>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</si>
  <si>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</si>
  <si>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</si>
  <si>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</si>
  <si>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</si>
  <si>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</si>
  <si>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</si>
  <si>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</si>
  <si>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</si>
  <si>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</si>
  <si>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</si>
  <si>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</si>
  <si>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</si>
  <si>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</si>
  <si>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</si>
  <si>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</si>
  <si>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</si>
  <si>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</si>
  <si>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</si>
  <si>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</si>
  <si>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</si>
  <si>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</si>
  <si>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</si>
  <si>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</si>
  <si>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</si>
  <si>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</si>
  <si>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</si>
  <si>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</si>
  <si>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</si>
  <si>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</si>
  <si>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</si>
  <si>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</si>
  <si>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</si>
  <si>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</si>
  <si>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</si>
  <si>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</si>
  <si>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</si>
  <si>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</si>
  <si>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</si>
  <si>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</si>
  <si>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</si>
  <si>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</si>
  <si>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</si>
  <si>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</si>
  <si>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</si>
  <si>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</si>
  <si>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</si>
  <si>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</si>
  <si>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</si>
  <si>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</si>
  <si>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</si>
  <si>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</si>
  <si>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</si>
  <si>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</si>
  <si>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</si>
  <si>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</si>
  <si>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</si>
  <si>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</si>
  <si>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</si>
  <si>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</si>
  <si>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</si>
  <si>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</si>
  <si>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</si>
  <si>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</si>
  <si>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</si>
  <si>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</si>
  <si>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</si>
  <si>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</si>
  <si>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</si>
  <si>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</si>
  <si>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</si>
  <si>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</si>
  <si>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</si>
  <si>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</si>
  <si>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</si>
  <si>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</si>
  <si>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</si>
  <si>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</si>
  <si>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</si>
  <si>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</si>
  <si>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</si>
  <si>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</si>
  <si>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</si>
  <si>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</si>
  <si>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</si>
  <si>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</si>
  <si>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</si>
  <si>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</si>
  <si>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</si>
  <si>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</si>
  <si>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</si>
  <si>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</si>
  <si>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</si>
  <si>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</si>
  <si>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</si>
  <si>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</si>
  <si>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</si>
  <si>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</si>
  <si>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</si>
  <si>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</si>
  <si>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</si>
  <si>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</si>
  <si>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</si>
  <si>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</si>
  <si>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</si>
  <si>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</si>
  <si>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</si>
  <si>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</si>
  <si>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</si>
  <si>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</si>
  <si>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</si>
  <si>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</si>
  <si>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</si>
  <si>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</si>
  <si>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</si>
  <si>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</si>
  <si>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</si>
  <si>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</si>
  <si>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</si>
  <si>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</si>
  <si>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</si>
  <si>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</si>
  <si>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</si>
  <si>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</si>
  <si>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</si>
  <si>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</si>
  <si>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</si>
  <si>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</si>
  <si>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</si>
  <si>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</si>
  <si>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</si>
  <si>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</si>
  <si>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</si>
  <si>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</si>
  <si>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</si>
  <si>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</si>
  <si>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</si>
  <si>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</si>
  <si>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</si>
  <si>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</si>
  <si>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</si>
  <si>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</si>
  <si>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</si>
  <si>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</si>
  <si>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</si>
  <si>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</si>
  <si>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</si>
  <si>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</si>
  <si>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</si>
  <si>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</si>
  <si>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</si>
  <si>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</si>
  <si>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</si>
  <si>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</si>
  <si>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</si>
  <si>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</si>
  <si>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</si>
  <si>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</si>
  <si>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</si>
  <si>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</si>
  <si>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</si>
  <si>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</si>
  <si>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</si>
  <si>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</si>
  <si>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</si>
  <si>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</si>
  <si>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</si>
  <si>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</si>
  <si>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</si>
  <si>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</si>
  <si>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</si>
  <si>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</si>
  <si>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</si>
  <si>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</si>
  <si>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</si>
  <si>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</si>
  <si>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</si>
  <si>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</si>
  <si>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</si>
  <si>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</si>
  <si>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</si>
  <si>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</si>
  <si>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</si>
  <si>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</si>
  <si>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</si>
  <si>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</si>
  <si>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</si>
  <si>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</si>
  <si>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</si>
  <si>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</si>
  <si>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</si>
  <si>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</si>
  <si>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</si>
  <si>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</si>
  <si>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</si>
  <si>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</si>
  <si>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</si>
  <si>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</si>
  <si>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</si>
  <si>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</si>
  <si>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</si>
  <si>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</si>
  <si>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</si>
  <si>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</si>
  <si>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</si>
  <si>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</si>
  <si>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</si>
  <si>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</si>
  <si>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</si>
  <si>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</si>
  <si>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</si>
  <si>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</si>
  <si>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</si>
  <si>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</si>
  <si>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</si>
  <si>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</si>
  <si>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</si>
  <si>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</si>
  <si>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</si>
  <si>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</si>
  <si>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</si>
  <si>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</si>
  <si>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</si>
  <si>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</si>
  <si>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</si>
  <si>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</si>
  <si>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</si>
  <si>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</si>
  <si>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</si>
  <si>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</si>
  <si>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</si>
  <si>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</si>
  <si>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</si>
  <si>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</si>
  <si>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</si>
  <si>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</si>
  <si>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</si>
  <si>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</si>
  <si>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</si>
  <si>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</si>
  <si>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</si>
  <si>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</si>
  <si>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</si>
  <si>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</si>
  <si>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</si>
  <si>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</si>
  <si>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</si>
  <si>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</si>
  <si>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</si>
  <si>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</si>
  <si>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</si>
  <si>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</si>
  <si>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</si>
  <si>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</si>
  <si>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</si>
  <si>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</si>
  <si>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</si>
  <si>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</si>
  <si>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</si>
  <si>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</si>
  <si>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</si>
  <si>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</si>
  <si>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</si>
  <si>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</si>
  <si>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</si>
  <si>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</si>
  <si>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</si>
  <si>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</si>
  <si>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</si>
  <si>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</si>
  <si>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</si>
  <si>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</si>
  <si>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</si>
  <si>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</si>
  <si>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</si>
  <si>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</si>
  <si>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</si>
  <si>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</si>
  <si>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</si>
  <si>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</si>
  <si>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</si>
  <si>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</si>
  <si>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</si>
  <si>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</si>
  <si>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</si>
  <si>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</si>
  <si>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</si>
  <si>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</si>
  <si>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</si>
  <si>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</si>
  <si>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</si>
  <si>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</si>
  <si>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</si>
  <si>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</si>
  <si>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</si>
  <si>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</si>
  <si>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</si>
  <si>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</si>
  <si>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</si>
  <si>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</si>
  <si>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</si>
  <si>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</si>
  <si>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</si>
  <si>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</si>
  <si>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</si>
  <si>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</si>
  <si>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</si>
  <si>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</si>
  <si>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</si>
  <si>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</si>
  <si>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</si>
  <si>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</si>
  <si>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</si>
  <si>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</si>
  <si>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</si>
  <si>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</si>
  <si>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</si>
  <si>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</si>
  <si>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</si>
  <si>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</si>
  <si>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</si>
  <si>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</si>
  <si>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</si>
  <si>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</si>
  <si>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</si>
  <si>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</si>
  <si>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</si>
  <si>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</si>
  <si>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</si>
  <si>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</si>
  <si>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</si>
  <si>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</si>
  <si>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</si>
  <si>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</si>
  <si>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</si>
  <si>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</si>
  <si>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</si>
  <si>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</si>
  <si>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</si>
  <si>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</si>
  <si>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</si>
  <si>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</si>
  <si>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</si>
  <si>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</si>
  <si>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</si>
  <si>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</si>
  <si>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</si>
  <si>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</si>
  <si>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</si>
  <si>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</si>
  <si>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</si>
  <si>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</si>
  <si>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</si>
  <si>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</si>
  <si>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</si>
  <si>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</si>
  <si>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</si>
  <si>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</si>
  <si>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</si>
  <si>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</si>
  <si>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</si>
  <si>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</si>
  <si>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</si>
  <si>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</si>
  <si>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</si>
  <si>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</si>
  <si>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</si>
  <si>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</si>
  <si>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</si>
  <si>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</si>
  <si>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</si>
  <si>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</si>
  <si>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</si>
  <si>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</si>
  <si>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</si>
  <si>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</si>
  <si>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</si>
  <si>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</si>
  <si>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</si>
  <si>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</si>
  <si>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</si>
  <si>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</si>
  <si>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</si>
  <si>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</si>
  <si>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</si>
  <si>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</si>
  <si>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</si>
  <si>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</si>
  <si>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</si>
  <si>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</si>
  <si>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</si>
  <si>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</si>
  <si>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</si>
  <si>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</si>
  <si>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</si>
  <si>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</si>
  <si>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</si>
  <si>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</si>
  <si>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</si>
  <si>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</si>
  <si>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</si>
  <si>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</si>
  <si>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</si>
  <si>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</si>
  <si>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</si>
  <si>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</si>
  <si>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</si>
  <si>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</si>
  <si>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</si>
  <si>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</si>
  <si>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</si>
  <si>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</si>
  <si>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</si>
  <si>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</si>
  <si>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</si>
  <si>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</si>
  <si>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</si>
  <si>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</si>
  <si>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</si>
  <si>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</si>
  <si>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</si>
  <si>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</si>
  <si>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</si>
  <si>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</si>
  <si>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</si>
  <si>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</si>
  <si>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</si>
  <si>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</si>
  <si>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</si>
  <si>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</si>
  <si>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</si>
  <si>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</si>
  <si>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</si>
  <si>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</si>
  <si>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</si>
  <si>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</si>
  <si>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</si>
  <si>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</si>
  <si>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</si>
  <si>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</si>
  <si>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</si>
  <si>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</si>
  <si>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</si>
  <si>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</si>
  <si>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</si>
  <si>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</si>
  <si>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</si>
  <si>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</si>
  <si>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</si>
  <si>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</si>
  <si>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</si>
  <si>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</si>
  <si>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</si>
  <si>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</si>
  <si>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</si>
  <si>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</si>
  <si>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</si>
  <si>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</si>
  <si>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</si>
  <si>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</si>
  <si>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</si>
  <si>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</si>
  <si>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</si>
  <si>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</si>
  <si>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</si>
  <si>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</si>
  <si>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</si>
  <si>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</si>
  <si>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</si>
  <si>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</si>
  <si>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</si>
  <si>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</si>
  <si>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</si>
  <si>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</si>
  <si>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</si>
  <si>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</si>
  <si>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</si>
  <si>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</si>
  <si>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</si>
  <si>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</si>
  <si>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</si>
  <si>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</si>
  <si>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</si>
  <si>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</si>
  <si>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</si>
  <si>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</si>
  <si>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</si>
  <si>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</si>
  <si>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</si>
  <si>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</si>
  <si>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</si>
  <si>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</si>
  <si>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</si>
  <si>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</si>
  <si>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</si>
  <si>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</si>
  <si>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</si>
  <si>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</si>
  <si>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</si>
  <si>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</si>
  <si>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</si>
  <si>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</si>
  <si>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</si>
  <si>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</si>
  <si>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</si>
  <si>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</si>
  <si>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</si>
  <si>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</si>
  <si>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</si>
  <si>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</si>
  <si>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</si>
  <si>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</si>
  <si>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</si>
  <si>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</si>
  <si>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</si>
  <si>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</si>
  <si>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</si>
  <si>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</si>
  <si>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</si>
  <si>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</si>
  <si>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</si>
  <si>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</si>
  <si>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</si>
  <si>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</si>
  <si>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</si>
  <si>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</si>
  <si>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</si>
  <si>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</si>
  <si>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</si>
  <si>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</si>
  <si>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</si>
  <si>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</si>
  <si>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</si>
  <si>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</si>
  <si>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</si>
  <si>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</si>
  <si>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</si>
  <si>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</si>
  <si>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</si>
  <si>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</si>
  <si>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</si>
  <si>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</si>
  <si>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</si>
  <si>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</si>
  <si>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</si>
  <si>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</si>
  <si>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</si>
  <si>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</si>
  <si>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</si>
  <si>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</si>
  <si>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</si>
  <si>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</si>
  <si>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</si>
  <si>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</si>
  <si>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</si>
  <si>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</si>
  <si>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</si>
  <si>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</si>
  <si>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</si>
  <si>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</si>
  <si>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</si>
  <si>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</si>
  <si>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</si>
  <si>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</si>
  <si>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</si>
  <si>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</si>
  <si>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</si>
  <si>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</si>
  <si>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</si>
  <si>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</si>
  <si>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</si>
  <si>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</si>
  <si>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</si>
  <si>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</si>
  <si>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</si>
  <si>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</si>
  <si>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</si>
  <si>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</si>
  <si>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</si>
  <si>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</si>
  <si>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</si>
  <si>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</si>
  <si>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</si>
  <si>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</si>
  <si>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</si>
  <si>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</si>
  <si>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</si>
  <si>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</si>
  <si>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</si>
  <si>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</si>
  <si>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</si>
  <si>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</si>
  <si>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</si>
  <si>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</si>
  <si>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</si>
  <si>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</si>
  <si>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</si>
  <si>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</si>
  <si>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</si>
  <si>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</si>
  <si>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</si>
  <si>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</si>
  <si>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</si>
  <si>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</si>
  <si>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</si>
  <si>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</si>
  <si>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</si>
  <si>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</si>
  <si>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</si>
  <si>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</si>
  <si>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</si>
  <si>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</si>
  <si>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</si>
  <si>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</si>
  <si>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</si>
  <si>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</si>
  <si>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</si>
  <si>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</si>
  <si>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</si>
  <si>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</si>
  <si>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</si>
  <si>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</si>
  <si>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</si>
  <si>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</si>
  <si>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</si>
  <si>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</si>
  <si>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</si>
  <si>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</si>
  <si>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</si>
  <si>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</si>
  <si>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</si>
  <si>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</si>
  <si>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</si>
  <si>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</si>
  <si>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</si>
  <si>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</si>
  <si>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</si>
  <si>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</si>
  <si>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</si>
  <si>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</si>
  <si>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</si>
  <si>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</si>
  <si>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</si>
  <si>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</si>
  <si>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</si>
  <si>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</si>
  <si>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</si>
  <si>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</si>
  <si>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</si>
  <si>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</si>
  <si>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</si>
  <si>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</si>
  <si>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</si>
  <si>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</si>
  <si>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</si>
  <si>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</si>
  <si>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</si>
  <si>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</si>
  <si>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</si>
  <si>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</si>
  <si>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</si>
  <si>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</si>
  <si>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</si>
  <si>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</si>
  <si>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</si>
  <si>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</si>
  <si>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</si>
  <si>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</si>
  <si>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</si>
  <si>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</si>
  <si>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</si>
  <si>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</si>
  <si>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</si>
  <si>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</si>
  <si>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</si>
  <si>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</si>
  <si>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</si>
  <si>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</si>
  <si>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</si>
  <si>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</si>
  <si>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</si>
  <si>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</si>
  <si>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</si>
  <si>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</si>
  <si>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</si>
  <si>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</si>
  <si>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</si>
  <si>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</si>
  <si>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</si>
  <si>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</si>
  <si>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</si>
  <si>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</si>
  <si>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</si>
  <si>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</si>
  <si>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</si>
  <si>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</si>
  <si>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</si>
  <si>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</si>
  <si>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</si>
  <si>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</si>
  <si>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</si>
  <si>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</si>
  <si>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</si>
  <si>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</si>
  <si>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</si>
  <si>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</si>
  <si>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</si>
  <si>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</si>
  <si>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</si>
  <si>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</si>
  <si>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</si>
  <si>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</si>
  <si>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</si>
  <si>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</si>
  <si>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</si>
  <si>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</si>
  <si>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</si>
  <si>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</si>
  <si>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</si>
  <si>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</si>
  <si>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</si>
  <si>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</si>
  <si>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</si>
  <si>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</si>
  <si>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</si>
  <si>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</si>
  <si>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</si>
  <si>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</si>
  <si>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</si>
  <si>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</si>
  <si>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</si>
  <si>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</si>
  <si>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</si>
  <si>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</si>
  <si>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</si>
  <si>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</si>
  <si>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</si>
  <si>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</si>
  <si>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</si>
  <si>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</si>
  <si>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</si>
  <si>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</si>
  <si>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</si>
  <si>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</si>
  <si>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</si>
  <si>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</si>
  <si>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</si>
  <si>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</si>
  <si>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</si>
  <si>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</si>
  <si>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</si>
  <si>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</si>
  <si>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</si>
  <si>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</si>
  <si>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</si>
  <si>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</si>
  <si>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</si>
  <si>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</si>
  <si>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</si>
  <si>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</si>
  <si>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</si>
  <si>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</si>
  <si>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</si>
  <si>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</si>
  <si>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</si>
  <si>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</si>
  <si>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</si>
  <si>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</si>
  <si>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</si>
  <si>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</si>
  <si>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</si>
  <si>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</si>
  <si>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</si>
  <si>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</si>
  <si>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</si>
  <si>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</si>
  <si>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</si>
  <si>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</si>
  <si>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</si>
  <si>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</si>
  <si>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</si>
  <si>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</si>
  <si>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</si>
  <si>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</si>
  <si>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</si>
  <si>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</si>
  <si>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</si>
  <si>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</si>
  <si>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</si>
  <si>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</si>
  <si>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</si>
  <si>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</si>
  <si>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</si>
  <si>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</si>
  <si>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</si>
  <si>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</si>
  <si>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</si>
  <si>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</si>
  <si>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</si>
  <si>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</si>
  <si>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</si>
  <si>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</si>
  <si>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</si>
  <si>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</si>
  <si>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</si>
  <si>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</si>
  <si>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</si>
  <si>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</si>
  <si>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</si>
  <si>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</si>
  <si>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</si>
  <si>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</si>
  <si>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</si>
  <si>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</si>
  <si>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</si>
  <si>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</si>
  <si>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</si>
  <si>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</si>
  <si>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</si>
  <si>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</si>
  <si>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</si>
  <si>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</si>
  <si>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</si>
  <si>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</si>
  <si>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</si>
  <si>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</si>
  <si>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</si>
  <si>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</si>
  <si>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</si>
  <si>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</si>
  <si>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</si>
  <si>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</si>
  <si>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</si>
  <si>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</si>
  <si>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</si>
  <si>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</si>
  <si>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</si>
  <si>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</si>
  <si>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</si>
  <si>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</si>
  <si>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</si>
  <si>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</si>
  <si>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</si>
  <si>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</si>
  <si>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</si>
  <si>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</si>
  <si>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</si>
  <si>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</si>
  <si>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</si>
  <si>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</si>
  <si>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</si>
  <si>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</si>
  <si>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</si>
  <si>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</si>
  <si>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</si>
  <si>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</si>
  <si>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</si>
  <si>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</si>
  <si>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</si>
  <si>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</si>
  <si>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</si>
  <si>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</si>
  <si>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</si>
  <si>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</si>
  <si>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</si>
  <si>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</si>
  <si>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</si>
  <si>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</si>
  <si>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</si>
  <si>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</si>
  <si>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</si>
  <si>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</si>
  <si>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</si>
  <si>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</si>
  <si>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</si>
  <si>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</si>
  <si>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</si>
  <si>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</si>
  <si>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</si>
  <si>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</si>
  <si>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</si>
  <si>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</si>
  <si>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</si>
  <si>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</si>
  <si>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</si>
  <si>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</si>
  <si>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</si>
  <si>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</si>
  <si>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</si>
  <si>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</si>
  <si>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</si>
  <si>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</si>
  <si>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</si>
  <si>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</si>
  <si>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</si>
  <si>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</si>
  <si>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</si>
  <si>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</si>
  <si>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</si>
  <si>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</si>
  <si>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</si>
  <si>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</si>
  <si>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</si>
  <si>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</si>
  <si>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</si>
  <si>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</si>
  <si>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</si>
  <si>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</si>
  <si>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</si>
  <si>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</si>
  <si>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</si>
  <si>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</si>
  <si>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</si>
  <si>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</si>
  <si>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</si>
  <si>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</si>
  <si>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</si>
  <si>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</si>
  <si>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</si>
  <si>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</si>
  <si>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</si>
  <si>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</si>
  <si>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</si>
  <si>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</si>
  <si>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</si>
  <si>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</si>
  <si>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</si>
  <si>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</si>
  <si>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</si>
  <si>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</si>
  <si>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</si>
  <si>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</si>
  <si>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</si>
  <si>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</si>
  <si>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</si>
  <si>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</si>
  <si>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</si>
  <si>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</si>
  <si>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</si>
  <si>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</si>
  <si>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</si>
  <si>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</si>
  <si>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</si>
  <si>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</si>
  <si>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</si>
  <si>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</si>
  <si>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</si>
  <si>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</si>
  <si>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</si>
  <si>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</si>
  <si>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</si>
  <si>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</si>
  <si>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</si>
  <si>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</si>
  <si>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</si>
  <si>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</si>
  <si>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</si>
  <si>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</si>
  <si>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</si>
  <si>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</si>
  <si>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</si>
  <si>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</si>
  <si>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</si>
  <si>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</si>
  <si>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</si>
  <si>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</si>
  <si>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</si>
  <si>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</si>
  <si>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</si>
  <si>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</si>
  <si>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</si>
  <si>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</si>
  <si>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</si>
  <si>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</si>
  <si>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</si>
  <si>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</si>
  <si>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</si>
  <si>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</si>
  <si>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</si>
  <si>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</si>
  <si>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</si>
  <si>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</si>
  <si>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</si>
  <si>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</si>
  <si>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</si>
  <si>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</si>
  <si>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</si>
  <si>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</si>
  <si>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</si>
  <si>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</si>
  <si>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</si>
  <si>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</si>
  <si>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</si>
  <si>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</si>
  <si>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</si>
  <si>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</si>
  <si>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</si>
  <si>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</si>
  <si>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</si>
  <si>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</si>
  <si>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</si>
  <si>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</si>
  <si>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</si>
  <si>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</si>
  <si>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</si>
  <si>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</si>
  <si>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</si>
  <si>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</si>
  <si>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</si>
  <si>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</si>
  <si>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</si>
  <si>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</si>
  <si>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</si>
  <si>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</si>
  <si>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</si>
  <si>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</si>
  <si>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</si>
  <si>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</si>
  <si>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</si>
  <si>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</si>
  <si>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</si>
  <si>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</si>
  <si>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</si>
  <si>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</si>
  <si>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</si>
  <si>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</si>
  <si>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</si>
  <si>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</si>
  <si>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</si>
  <si>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</si>
  <si>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</si>
  <si>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</si>
  <si>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</si>
  <si>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</si>
  <si>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</si>
  <si>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</si>
  <si>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</si>
  <si>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</si>
  <si>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</si>
  <si>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</si>
  <si>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</si>
  <si>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</si>
  <si>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</si>
  <si>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</si>
  <si>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</si>
  <si>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</si>
  <si>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</si>
  <si>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</si>
  <si>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</si>
  <si>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</si>
  <si>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</si>
  <si>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</si>
  <si>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</si>
  <si>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</si>
  <si>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</si>
  <si>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</si>
  <si>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</si>
  <si>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</si>
  <si>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</si>
  <si>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</si>
  <si>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</si>
  <si>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</si>
  <si>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</si>
  <si>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</si>
  <si>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</si>
  <si>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</si>
  <si>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</si>
  <si>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</si>
  <si>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</si>
  <si>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</si>
  <si>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</si>
  <si>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</si>
  <si>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</si>
  <si>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</si>
  <si>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</si>
  <si>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</si>
  <si>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</si>
  <si>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</si>
  <si>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</si>
  <si>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</si>
  <si>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</si>
  <si>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</si>
  <si>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</si>
  <si>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</si>
  <si>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</si>
  <si>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</si>
  <si>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</si>
  <si>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</si>
  <si>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</si>
  <si>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</si>
  <si>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</si>
  <si>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</si>
  <si>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</si>
  <si>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</si>
  <si>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</si>
  <si>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</si>
  <si>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</si>
  <si>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</si>
  <si>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</si>
  <si>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</si>
  <si>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</si>
  <si>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</si>
  <si>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</si>
  <si>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</si>
  <si>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</si>
  <si>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</si>
  <si>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</si>
  <si>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</si>
  <si>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</si>
  <si>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</si>
  <si>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</si>
  <si>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</si>
  <si>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</si>
  <si>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</si>
  <si>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</si>
  <si>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</si>
  <si>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</si>
  <si>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</si>
  <si>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</si>
  <si>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</si>
  <si>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</si>
  <si>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</si>
  <si>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</si>
  <si>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</si>
  <si>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</si>
  <si>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</si>
  <si>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</si>
  <si>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</si>
  <si>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</si>
  <si>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</si>
  <si>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</si>
  <si>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</si>
  <si>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</si>
  <si>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</si>
  <si>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</si>
  <si>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</si>
  <si>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</si>
  <si>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</si>
  <si>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</si>
  <si>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</si>
  <si>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</si>
  <si>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</si>
  <si>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</si>
  <si>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</si>
  <si>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</si>
  <si>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</si>
  <si>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</si>
  <si>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</si>
  <si>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</si>
  <si>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</si>
  <si>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</si>
  <si>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</si>
  <si>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</si>
  <si>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</si>
  <si>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</si>
  <si>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</si>
  <si>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</si>
  <si>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</si>
  <si>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</si>
  <si>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</si>
  <si>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</si>
  <si>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</si>
  <si>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</si>
  <si>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</si>
  <si>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</si>
  <si>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</si>
  <si>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</si>
  <si>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</si>
  <si>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</si>
  <si>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</si>
  <si>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</si>
  <si>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</si>
  <si>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</si>
  <si>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</si>
  <si>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</si>
  <si>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</si>
  <si>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</si>
  <si>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</si>
  <si>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</si>
  <si>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</si>
  <si>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</si>
  <si>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</si>
  <si>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</si>
  <si>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</si>
  <si>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</si>
  <si>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</si>
  <si>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</si>
  <si>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</si>
  <si>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</si>
  <si>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</si>
  <si>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</si>
  <si>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</si>
  <si>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</si>
  <si>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</si>
  <si>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</si>
  <si>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</si>
  <si>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</si>
  <si>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</si>
  <si>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</si>
  <si>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</si>
  <si>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</si>
  <si>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</si>
  <si>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</si>
  <si>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</si>
  <si>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</si>
  <si>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</si>
  <si>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</si>
  <si>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</si>
  <si>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</si>
  <si>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</si>
  <si>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</si>
  <si>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</si>
  <si>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</si>
  <si>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</si>
  <si>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</si>
  <si>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</si>
  <si>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</si>
  <si>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</si>
  <si>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</si>
  <si>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</si>
  <si>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</si>
  <si>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</si>
  <si>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</si>
  <si>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</si>
  <si>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</si>
  <si>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</si>
  <si>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</si>
  <si>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</si>
  <si>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</si>
  <si>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</si>
  <si>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</si>
  <si>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</si>
  <si>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</si>
  <si>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</si>
  <si>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</si>
  <si>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</si>
  <si>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</si>
  <si>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</si>
  <si>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</si>
  <si>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</si>
  <si>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</si>
  <si>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</si>
  <si>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</si>
  <si>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</si>
  <si>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</si>
  <si>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</si>
  <si>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</si>
  <si>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</si>
  <si>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</si>
  <si>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</si>
  <si>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</si>
  <si>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</si>
  <si>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</si>
  <si>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</si>
  <si>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</si>
  <si>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</si>
  <si>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</si>
  <si>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</si>
  <si>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</si>
  <si>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</si>
  <si>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</si>
  <si>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</si>
  <si>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</si>
  <si>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</si>
  <si>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</si>
  <si>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</si>
  <si>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</si>
  <si>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</si>
  <si>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</si>
  <si>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</si>
  <si>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</si>
  <si>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</si>
  <si>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</si>
  <si>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</si>
  <si>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</si>
  <si>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</si>
  <si>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</si>
  <si>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</si>
  <si>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</si>
  <si>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</si>
  <si>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</si>
  <si>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</si>
  <si>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</si>
  <si>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</si>
  <si>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</si>
  <si>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</si>
  <si>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</si>
  <si>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</si>
  <si>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</si>
  <si>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</si>
  <si>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</si>
  <si>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</si>
  <si>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</si>
  <si>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</si>
  <si>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</si>
  <si>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</si>
  <si>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</si>
  <si>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</si>
  <si>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</si>
  <si>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</si>
  <si>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</si>
  <si>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</si>
  <si>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</si>
  <si>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</si>
  <si>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</si>
  <si>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</si>
  <si>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</si>
  <si>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</si>
  <si>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</si>
  <si>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</si>
  <si>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</si>
  <si>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</si>
  <si>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</si>
  <si>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</si>
  <si>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</si>
  <si>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</si>
  <si>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</si>
  <si>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</si>
  <si>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</si>
  <si>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</si>
  <si>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</si>
  <si>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</si>
  <si>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</si>
  <si>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</si>
  <si>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</si>
  <si>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</si>
  <si>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</si>
  <si>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</si>
  <si>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</si>
  <si>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</si>
  <si>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</si>
  <si>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</si>
  <si>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</si>
  <si>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</si>
  <si>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</si>
  <si>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</si>
  <si>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</si>
  <si>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</si>
  <si>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</si>
  <si>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</si>
  <si>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</si>
  <si>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</si>
  <si>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</si>
  <si>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</si>
  <si>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</si>
  <si>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</si>
  <si>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</si>
  <si>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</si>
  <si>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</si>
  <si>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</si>
  <si>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</si>
  <si>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</si>
  <si>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</si>
  <si>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</si>
  <si>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</si>
  <si>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</si>
  <si>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</si>
  <si>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</si>
  <si>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</si>
  <si>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</si>
  <si>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</si>
  <si>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</si>
  <si>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</si>
  <si>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</si>
  <si>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</si>
  <si>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</si>
  <si>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</si>
  <si>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</si>
  <si>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</si>
  <si>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</si>
  <si>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</si>
  <si>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</si>
  <si>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</si>
  <si>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</si>
  <si>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</si>
  <si>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</si>
  <si>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</si>
  <si>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</si>
  <si>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</si>
  <si>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</si>
  <si>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</si>
  <si>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</si>
  <si>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</si>
  <si>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</si>
  <si>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</si>
  <si>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</si>
  <si>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</si>
  <si>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</si>
  <si>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</si>
  <si>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</si>
  <si>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</si>
  <si>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</si>
  <si>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</si>
  <si>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</si>
  <si>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</si>
  <si>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</si>
  <si>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</si>
  <si>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</si>
  <si>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</si>
  <si>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</si>
  <si>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</si>
  <si>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</si>
  <si>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</si>
  <si>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</si>
  <si>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</si>
  <si>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</si>
  <si>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</si>
  <si>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</si>
  <si>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</si>
  <si>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</si>
  <si>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</si>
  <si>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</si>
  <si>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</si>
  <si>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</si>
  <si>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</si>
  <si>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</si>
  <si>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</si>
  <si>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</si>
  <si>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</si>
  <si>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</si>
  <si>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</si>
  <si>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</si>
  <si>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</si>
  <si>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</si>
  <si>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</si>
  <si>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</si>
  <si>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</si>
  <si>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</si>
  <si>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</si>
  <si>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</si>
  <si>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</si>
  <si>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</si>
  <si>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</si>
  <si>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</si>
  <si>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</si>
  <si>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</si>
  <si>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</si>
  <si>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</si>
  <si>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</si>
  <si>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</si>
  <si>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</si>
  <si>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</si>
  <si>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</si>
  <si>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</si>
  <si>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</si>
  <si>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</si>
  <si>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</si>
  <si>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</si>
  <si>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</si>
  <si>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</si>
  <si>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</si>
  <si>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</si>
  <si>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</si>
  <si>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</si>
  <si>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</si>
  <si>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</si>
  <si>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</si>
  <si>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</si>
  <si>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</si>
  <si>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</si>
  <si>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</si>
  <si>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</si>
  <si>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</si>
  <si>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</si>
  <si>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</si>
  <si>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</si>
  <si>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</si>
  <si>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</si>
  <si>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</si>
  <si>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</si>
  <si>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</si>
  <si>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</si>
  <si>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</si>
  <si>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</si>
  <si>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</si>
  <si>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</si>
  <si>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</si>
  <si>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</si>
  <si>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</si>
  <si>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</si>
  <si>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</si>
  <si>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</si>
  <si>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</si>
  <si>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</si>
  <si>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</si>
  <si>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</si>
  <si>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</si>
  <si>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</si>
  <si>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</si>
  <si>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</si>
  <si>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</si>
  <si>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</si>
  <si>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</si>
  <si>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</si>
  <si>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</si>
  <si>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</si>
  <si>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</si>
  <si>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</si>
  <si>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</si>
  <si>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</si>
  <si>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</si>
  <si>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</si>
  <si>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</si>
  <si>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</si>
  <si>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</si>
  <si>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</si>
  <si>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</si>
  <si>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</si>
  <si>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</si>
  <si>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</si>
  <si>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</si>
  <si>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</si>
  <si>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</si>
  <si>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</si>
  <si>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</si>
  <si>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</si>
  <si>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</si>
  <si>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</si>
  <si>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</si>
  <si>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</si>
  <si>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</si>
  <si>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</si>
  <si>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</si>
  <si>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</si>
  <si>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</si>
  <si>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</si>
  <si>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</si>
  <si>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</si>
  <si>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</si>
  <si>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</si>
  <si>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</si>
  <si>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</si>
  <si>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</si>
  <si>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</si>
  <si>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</si>
  <si>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</si>
  <si>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</si>
  <si>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</si>
  <si>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</si>
  <si>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</si>
  <si>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</si>
  <si>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</si>
  <si>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</si>
  <si>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</si>
  <si>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</si>
  <si>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</si>
  <si>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</si>
  <si>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</si>
  <si>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</si>
  <si>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</si>
  <si>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</si>
  <si>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</si>
  <si>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</si>
  <si>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</si>
  <si>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</si>
  <si>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</si>
  <si>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</si>
  <si>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</si>
  <si>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</si>
  <si>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</si>
  <si>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</si>
  <si>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</si>
  <si>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</si>
  <si>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</si>
  <si>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</si>
  <si>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</si>
  <si>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</si>
  <si>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</si>
  <si>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</si>
  <si>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</si>
  <si>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</si>
  <si>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</si>
  <si>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</si>
  <si>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</si>
  <si>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</si>
  <si>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</si>
  <si>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</si>
  <si>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</si>
  <si>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</si>
  <si>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</si>
  <si>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</si>
  <si>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</si>
  <si>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</si>
  <si>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</si>
  <si>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</si>
  <si>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</si>
  <si>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</si>
  <si>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</si>
  <si>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</si>
  <si>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</si>
  <si>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</si>
  <si>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</si>
  <si>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</si>
  <si>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</si>
  <si>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</si>
  <si>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</si>
  <si>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</si>
  <si>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</si>
  <si>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</si>
  <si>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</si>
  <si>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</si>
  <si>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</si>
  <si>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</si>
  <si>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</si>
  <si>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</si>
  <si>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</si>
  <si>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</si>
  <si>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</si>
  <si>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</si>
  <si>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</si>
  <si>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</si>
  <si>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</si>
  <si>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</si>
  <si>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</si>
  <si>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</si>
  <si>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</si>
  <si>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</si>
  <si>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</si>
  <si>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</si>
  <si>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</si>
  <si>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</si>
  <si>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</si>
  <si>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</si>
  <si>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</si>
  <si>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</si>
  <si>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</si>
  <si>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</si>
  <si>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</si>
  <si>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</si>
  <si>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</si>
  <si>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</si>
  <si>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</si>
  <si>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</si>
  <si>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</si>
  <si>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</si>
  <si>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</si>
  <si>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</si>
  <si>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</si>
  <si>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</si>
  <si>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</si>
  <si>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</si>
  <si>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</si>
  <si>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</si>
  <si>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</si>
  <si>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</si>
  <si>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</si>
  <si>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</si>
  <si>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</si>
  <si>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</si>
  <si>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</si>
  <si>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</si>
  <si>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</si>
  <si>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</si>
  <si>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</si>
  <si>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</si>
  <si>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</si>
  <si>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</si>
  <si>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</si>
  <si>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</si>
  <si>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</si>
  <si>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</si>
  <si>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</si>
  <si>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</si>
  <si>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</si>
  <si>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</si>
  <si>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</si>
  <si>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</si>
  <si>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</si>
  <si>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</si>
  <si>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</si>
  <si>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</si>
  <si>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</si>
  <si>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</si>
  <si>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</si>
  <si>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</si>
  <si>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</si>
  <si>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</si>
  <si>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</si>
  <si>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</si>
  <si>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</si>
  <si>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</si>
  <si>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</si>
  <si>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</si>
  <si>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</si>
  <si>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</si>
  <si>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</si>
  <si>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</si>
  <si>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</si>
  <si>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</si>
  <si>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</si>
  <si>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</si>
  <si>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</si>
  <si>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</si>
  <si>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</si>
  <si>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</si>
  <si>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</si>
  <si>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</si>
  <si>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</si>
  <si>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</si>
  <si>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</si>
  <si>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</si>
  <si>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</si>
  <si>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</si>
  <si>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</si>
  <si>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</si>
  <si>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</si>
  <si>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</si>
  <si>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</si>
  <si>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</si>
  <si>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</si>
  <si>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</si>
  <si>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</si>
  <si>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</si>
  <si>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</si>
  <si>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</si>
  <si>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</si>
  <si>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</si>
  <si>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</si>
  <si>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</si>
  <si>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</si>
  <si>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</si>
  <si>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</si>
  <si>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</si>
  <si>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</si>
  <si>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</si>
  <si>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</si>
  <si>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</si>
  <si>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</si>
  <si>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</si>
  <si>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</si>
  <si>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</si>
  <si>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</si>
  <si>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</si>
  <si>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</si>
  <si>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</si>
  <si>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</si>
  <si>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</si>
  <si>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</si>
  <si>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</si>
  <si>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</si>
  <si>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</si>
  <si>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</si>
  <si>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</si>
  <si>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</si>
  <si>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</si>
  <si>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</si>
  <si>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</si>
  <si>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</si>
  <si>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</si>
  <si>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</si>
  <si>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</si>
  <si>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</si>
  <si>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</si>
  <si>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</si>
  <si>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</si>
  <si>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</si>
  <si>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</si>
  <si>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</si>
  <si>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</si>
  <si>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</si>
  <si>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</si>
  <si>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</si>
  <si>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</si>
  <si>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</si>
  <si>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</si>
  <si>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</si>
  <si>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</si>
  <si>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</si>
  <si>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</si>
  <si>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</si>
  <si>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</si>
  <si>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</si>
  <si>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</si>
  <si>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</si>
  <si>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</si>
  <si>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</si>
  <si>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</si>
  <si>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</si>
  <si>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</si>
  <si>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</si>
  <si>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</si>
  <si>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</si>
  <si>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</si>
  <si>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</si>
  <si>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</si>
  <si>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</si>
  <si>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</si>
  <si>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</si>
  <si>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</si>
  <si>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</si>
  <si>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</si>
  <si>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</si>
  <si>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</si>
  <si>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</si>
  <si>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</si>
  <si>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</si>
  <si>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</si>
  <si>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</si>
  <si>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</si>
  <si>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</si>
  <si>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</si>
  <si>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</si>
  <si>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</si>
  <si>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</si>
  <si>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</si>
  <si>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</si>
  <si>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</si>
  <si>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</si>
  <si>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</si>
  <si>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</si>
  <si>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</si>
  <si>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</si>
  <si>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</si>
  <si>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</si>
  <si>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</si>
  <si>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</si>
  <si>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</si>
  <si>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</si>
  <si>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</si>
  <si>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</si>
  <si>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</si>
  <si>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</si>
  <si>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</si>
  <si>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</si>
  <si>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</si>
  <si>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</si>
  <si>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</si>
  <si>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</si>
  <si>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</si>
  <si>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</si>
  <si>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</si>
  <si>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</si>
  <si>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</si>
  <si>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</si>
  <si>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</si>
  <si>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</si>
  <si>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</si>
  <si>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</si>
  <si>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</si>
  <si>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</si>
  <si>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</si>
  <si>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</si>
  <si>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</si>
  <si>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</si>
  <si>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</si>
  <si>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</si>
  <si>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</si>
  <si>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</si>
  <si>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</si>
  <si>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</si>
  <si>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</si>
  <si>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</si>
  <si>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</si>
  <si>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</si>
  <si>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</si>
  <si>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</si>
  <si>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</si>
  <si>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</si>
  <si>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</si>
  <si>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</si>
  <si>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</si>
  <si>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</si>
  <si>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</si>
  <si>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</si>
  <si>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</si>
  <si>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</si>
  <si>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</si>
  <si>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</si>
  <si>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</si>
  <si>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</si>
  <si>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</si>
  <si>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</si>
  <si>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</si>
  <si>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</si>
  <si>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</si>
  <si>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</si>
  <si>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</si>
  <si>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</si>
  <si>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</si>
  <si>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</si>
  <si>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</si>
  <si>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</si>
  <si>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</si>
  <si>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</si>
  <si>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</si>
  <si>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</si>
  <si>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</si>
  <si>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</si>
  <si>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</si>
  <si>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</si>
  <si>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</si>
  <si>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</si>
  <si>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</si>
  <si>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</si>
  <si>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</si>
  <si>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</si>
  <si>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</si>
  <si>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</si>
  <si>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</si>
  <si>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</si>
  <si>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</si>
  <si>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</si>
  <si>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</si>
  <si>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</si>
  <si>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</si>
  <si>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</si>
  <si>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</si>
  <si>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</si>
  <si>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</si>
  <si>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</si>
  <si>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</si>
  <si>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</si>
  <si>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</si>
  <si>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</si>
  <si>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</si>
  <si>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</si>
  <si>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</si>
  <si>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</si>
  <si>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</si>
  <si>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</si>
  <si>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</si>
  <si>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</si>
  <si>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</si>
  <si>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</si>
  <si>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</si>
  <si>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</si>
  <si>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</si>
  <si>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</si>
  <si>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</si>
  <si>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</si>
  <si>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</si>
  <si>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</si>
  <si>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</si>
  <si>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</si>
  <si>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</si>
  <si>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</si>
  <si>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</si>
  <si>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</si>
  <si>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</si>
  <si>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</si>
  <si>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</si>
  <si>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</si>
  <si>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</si>
  <si>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</si>
  <si>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</si>
  <si>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</si>
  <si>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</si>
  <si>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</si>
  <si>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</si>
  <si>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</si>
  <si>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</si>
  <si>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</si>
  <si>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</si>
  <si>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</si>
  <si>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</si>
  <si>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</si>
  <si>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</si>
  <si>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</si>
  <si>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</si>
  <si>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</si>
  <si>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</si>
  <si>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</si>
  <si>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</si>
  <si>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</si>
  <si>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</si>
  <si>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</si>
  <si>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</si>
  <si>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</si>
  <si>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</si>
  <si>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</si>
  <si>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</si>
  <si>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</si>
  <si>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</si>
  <si>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</si>
  <si>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</si>
  <si>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</si>
  <si>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</si>
  <si>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</si>
  <si>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</si>
  <si>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</si>
  <si>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</si>
  <si>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</si>
  <si>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</si>
  <si>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</si>
  <si>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</si>
  <si>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</si>
  <si>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</si>
  <si>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</si>
  <si>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</si>
  <si>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</si>
  <si>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</si>
  <si>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</si>
  <si>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</si>
  <si>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</si>
  <si>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</si>
  <si>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</si>
  <si>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</si>
  <si>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</si>
  <si>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</si>
  <si>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</si>
  <si>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</si>
  <si>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</si>
  <si>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</si>
  <si>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</si>
  <si>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</si>
  <si>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</si>
  <si>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</si>
  <si>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</si>
  <si>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</si>
  <si>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</si>
  <si>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</si>
  <si>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</si>
  <si>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</si>
  <si>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</si>
  <si>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</si>
  <si>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</si>
  <si>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</si>
  <si>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</si>
  <si>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</si>
  <si>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</si>
  <si>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</si>
  <si>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</si>
  <si>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</si>
  <si>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</si>
  <si>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</si>
  <si>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</si>
  <si>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</si>
  <si>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</si>
  <si>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</si>
  <si>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</si>
  <si>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</si>
  <si>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</si>
  <si>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</si>
  <si>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</si>
  <si>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</si>
  <si>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</si>
  <si>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</si>
  <si>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</si>
  <si>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</si>
  <si>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</si>
  <si>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</si>
  <si>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</si>
  <si>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</si>
  <si>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</si>
  <si>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</si>
  <si>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</si>
  <si>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</si>
  <si>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</si>
  <si>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</si>
  <si>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</si>
  <si>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</si>
  <si>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</si>
  <si>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</si>
  <si>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</si>
  <si>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</si>
  <si>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</si>
  <si>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</si>
  <si>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</si>
  <si>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</si>
  <si>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</si>
  <si>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</si>
  <si>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</si>
  <si>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</si>
  <si>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</si>
  <si>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</si>
  <si>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</si>
  <si>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</si>
  <si>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</si>
  <si>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</si>
  <si>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</si>
  <si>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</si>
  <si>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</si>
  <si>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</si>
  <si>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</si>
  <si>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</si>
  <si>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</si>
  <si>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</si>
  <si>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</si>
  <si>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</si>
  <si>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</si>
  <si>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</si>
  <si>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</si>
  <si>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</si>
  <si>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</si>
  <si>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</si>
  <si>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</si>
  <si>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</si>
  <si>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</si>
  <si>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</si>
  <si>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</si>
  <si>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</si>
  <si>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</si>
  <si>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</si>
  <si>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</si>
  <si>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</si>
  <si>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</si>
  <si>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</si>
  <si>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</si>
  <si>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</si>
  <si>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</si>
  <si>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</si>
  <si>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</si>
  <si>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</si>
  <si>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</si>
  <si>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</si>
  <si>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</si>
  <si>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</si>
  <si>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</si>
  <si>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</si>
  <si>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</si>
  <si>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</si>
  <si>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</si>
  <si>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</si>
  <si>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</si>
  <si>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</si>
  <si>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</si>
  <si>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</si>
  <si>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</si>
  <si>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</si>
  <si>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</si>
  <si>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</si>
  <si>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</si>
  <si>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</si>
  <si>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</si>
  <si>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</si>
  <si>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</si>
  <si>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</si>
  <si>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</si>
  <si>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</si>
  <si>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</si>
  <si>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</si>
  <si>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</si>
  <si>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</si>
  <si>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</si>
  <si>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</si>
  <si>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</si>
  <si>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</si>
  <si>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</si>
  <si>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</si>
  <si>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</si>
  <si>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</si>
  <si>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</si>
  <si>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</si>
  <si>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</si>
  <si>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</si>
  <si>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</si>
  <si>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</si>
  <si>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</si>
  <si>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</si>
  <si>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</si>
  <si>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</si>
  <si>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</si>
  <si>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</si>
  <si>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</si>
  <si>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</si>
  <si>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</si>
  <si>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</si>
  <si>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</si>
  <si>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</si>
  <si>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</si>
  <si>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</si>
  <si>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</si>
  <si>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</si>
  <si>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</si>
  <si>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</si>
  <si>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</si>
  <si>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</si>
  <si>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</si>
  <si>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</si>
  <si>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</si>
  <si>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</si>
  <si>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</si>
  <si>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</si>
  <si>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</si>
  <si>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</si>
  <si>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</si>
  <si>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</si>
  <si>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</si>
  <si>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</si>
  <si>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</si>
  <si>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</si>
  <si>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</si>
  <si>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</si>
  <si>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</si>
  <si>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</si>
  <si>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</si>
  <si>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</si>
  <si>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</si>
  <si>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</si>
  <si>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</si>
  <si>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</si>
  <si>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</si>
  <si>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</si>
  <si>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</si>
  <si>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</si>
  <si>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</si>
  <si>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</si>
  <si>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</si>
  <si>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</si>
  <si>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</si>
  <si>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</si>
  <si>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</si>
  <si>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</si>
  <si>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</si>
  <si>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</si>
  <si>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</si>
  <si>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</si>
  <si>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</si>
  <si>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</si>
  <si>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</si>
  <si>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</si>
  <si>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</si>
  <si>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</si>
  <si>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</si>
  <si>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</si>
  <si>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</si>
  <si>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</si>
  <si>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</si>
  <si>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</si>
  <si>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</si>
  <si>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</si>
  <si>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</si>
  <si>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</si>
  <si>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</si>
  <si>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</si>
  <si>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</si>
  <si>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</si>
  <si>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</si>
  <si>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</si>
  <si>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</si>
  <si>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</si>
  <si>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</si>
  <si>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</si>
  <si>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</si>
  <si>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</si>
  <si>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</si>
  <si>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</si>
  <si>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</si>
  <si>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</si>
  <si>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</si>
  <si>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</si>
  <si>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</si>
  <si>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</si>
  <si>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</si>
  <si>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</si>
  <si>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</si>
  <si>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</si>
  <si>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</si>
  <si>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</si>
  <si>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</si>
  <si>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</si>
  <si>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</si>
  <si>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</si>
  <si>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</si>
  <si>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</si>
  <si>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</si>
  <si>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</si>
  <si>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</si>
  <si>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</si>
  <si>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</si>
  <si>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</si>
  <si>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</si>
  <si>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</si>
  <si>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</si>
  <si>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</si>
  <si>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</si>
  <si>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</si>
  <si>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</si>
  <si>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</si>
  <si>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</si>
  <si>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</si>
  <si>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</si>
  <si>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</si>
  <si>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</si>
  <si>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</si>
  <si>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</si>
  <si>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</si>
  <si>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</si>
  <si>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</si>
  <si>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</si>
  <si>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</si>
  <si>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</si>
  <si>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</si>
  <si>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</si>
  <si>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</si>
  <si>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</si>
  <si>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</si>
  <si>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</si>
  <si>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</si>
  <si>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</si>
  <si>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</si>
  <si>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</si>
  <si>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</si>
  <si>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</si>
  <si>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</si>
  <si>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</si>
  <si>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</si>
  <si>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</si>
  <si>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</si>
  <si>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</si>
  <si>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</si>
  <si>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</si>
  <si>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</si>
  <si>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</si>
  <si>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</si>
  <si>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</si>
  <si>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</si>
  <si>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</si>
  <si>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</si>
  <si>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</si>
  <si>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</si>
  <si>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</si>
  <si>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</si>
  <si>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</si>
  <si>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</si>
  <si>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</si>
  <si>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</si>
  <si>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</si>
  <si>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</si>
  <si>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</si>
  <si>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</si>
  <si>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</si>
  <si>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</si>
  <si>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</si>
  <si>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</si>
  <si>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</si>
  <si>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</si>
  <si>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</si>
  <si>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</si>
  <si>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</si>
  <si>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</si>
  <si>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</si>
  <si>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</si>
  <si>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</si>
  <si>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</si>
  <si>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</si>
  <si>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</si>
  <si>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</si>
  <si>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</si>
  <si>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</si>
  <si>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</si>
  <si>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</si>
  <si>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</si>
  <si>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</si>
  <si>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</si>
  <si>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</si>
  <si>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</si>
  <si>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</si>
  <si>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</si>
  <si>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</si>
  <si>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</si>
  <si>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</si>
  <si>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</si>
  <si>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</si>
  <si>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</si>
  <si>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</si>
  <si>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</si>
  <si>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</si>
  <si>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</si>
  <si>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</si>
  <si>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</si>
  <si>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</si>
  <si>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</si>
  <si>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</si>
  <si>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</si>
  <si>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</si>
  <si>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</si>
  <si>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</si>
  <si>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</si>
  <si>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</si>
  <si>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</si>
  <si>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</si>
  <si>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</si>
  <si>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</si>
  <si>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</si>
  <si>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</si>
  <si>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</si>
  <si>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</si>
  <si>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</si>
  <si>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</si>
  <si>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</si>
  <si>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</si>
  <si>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</si>
  <si>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</si>
  <si>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</si>
  <si>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</si>
  <si>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</si>
  <si>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</si>
  <si>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</si>
  <si>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</si>
  <si>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</si>
  <si>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</si>
  <si>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</si>
  <si>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</si>
  <si>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</si>
  <si>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</si>
  <si>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</si>
  <si>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</si>
  <si>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</si>
  <si>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</si>
  <si>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</si>
  <si>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</si>
  <si>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</si>
  <si>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</si>
  <si>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</si>
  <si>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</si>
  <si>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</si>
  <si>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</si>
  <si>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</si>
  <si>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</si>
  <si>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</si>
  <si>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</si>
  <si>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</si>
  <si>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</si>
  <si>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</si>
  <si>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</si>
  <si>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</si>
  <si>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</si>
  <si>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</si>
  <si>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</si>
  <si>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</si>
  <si>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</si>
  <si>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</si>
  <si>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</si>
  <si>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</si>
  <si>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</si>
  <si>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</si>
  <si>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</si>
  <si>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</si>
  <si>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</si>
  <si>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</si>
  <si>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</si>
  <si>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</si>
  <si>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</si>
  <si>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</si>
  <si>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</si>
  <si>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</si>
  <si>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</si>
  <si>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</si>
  <si>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</si>
  <si>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</si>
  <si>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</si>
  <si>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</si>
  <si>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</si>
  <si>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</si>
  <si>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</si>
  <si>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</si>
  <si>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</si>
  <si>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</si>
  <si>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</si>
  <si>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</si>
  <si>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</si>
  <si>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</si>
  <si>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</si>
  <si>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</si>
  <si>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</si>
  <si>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</si>
  <si>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</si>
  <si>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</si>
  <si>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</si>
  <si>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</si>
  <si>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</si>
  <si>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</si>
  <si>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</si>
  <si>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</si>
  <si>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</si>
  <si>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</si>
  <si>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</si>
  <si>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</si>
  <si>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</si>
  <si>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</si>
  <si>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</si>
  <si>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</si>
  <si>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</si>
  <si>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</si>
  <si>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</si>
  <si>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</si>
  <si>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</si>
  <si>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</si>
  <si>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</si>
  <si>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</si>
  <si>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</si>
  <si>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</si>
  <si>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</si>
  <si>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</si>
  <si>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</si>
  <si>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</si>
  <si>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</si>
  <si>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</si>
  <si>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</si>
  <si>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</si>
  <si>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</si>
  <si>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</si>
  <si>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</si>
  <si>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</si>
  <si>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</si>
  <si>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</si>
  <si>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</si>
  <si>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</si>
  <si>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</si>
  <si>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</si>
  <si>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</si>
  <si>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</si>
  <si>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</si>
  <si>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</si>
  <si>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</si>
  <si>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</si>
  <si>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</si>
  <si>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</si>
  <si>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</si>
  <si>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</si>
  <si>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</si>
  <si>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</si>
  <si>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</si>
  <si>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</si>
  <si>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</si>
  <si>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</si>
  <si>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</si>
  <si>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</si>
  <si>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</si>
  <si>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</si>
  <si>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</si>
  <si>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</si>
  <si>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</si>
  <si>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</si>
  <si>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</si>
  <si>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</si>
  <si>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</si>
  <si>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</si>
  <si>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</si>
  <si>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</si>
  <si>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</si>
  <si>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</si>
  <si>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</si>
  <si>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</si>
  <si>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</si>
  <si>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</si>
  <si>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</si>
  <si>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</si>
  <si>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</si>
  <si>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</si>
  <si>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</si>
  <si>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</si>
  <si>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</si>
  <si>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</si>
  <si>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</si>
  <si>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</si>
  <si>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</si>
  <si>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</si>
  <si>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</si>
  <si>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</si>
  <si>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</si>
  <si>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</si>
  <si>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</si>
  <si>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</si>
  <si>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</si>
  <si>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</si>
  <si>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</si>
  <si>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</si>
  <si>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</si>
  <si>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</si>
  <si>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</si>
  <si>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</si>
  <si>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</si>
  <si>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</si>
  <si>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</si>
  <si>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</si>
  <si>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</si>
  <si>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</si>
  <si>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</si>
  <si>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</si>
  <si>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</si>
  <si>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</si>
  <si>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</si>
  <si>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</si>
  <si>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</si>
  <si>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</si>
  <si>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</si>
  <si>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</si>
  <si>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</si>
  <si>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</si>
  <si>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</si>
  <si>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</si>
  <si>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</si>
  <si>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</si>
  <si>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</si>
  <si>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</si>
  <si>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</si>
  <si>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</si>
  <si>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</si>
  <si>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</si>
  <si>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</si>
  <si>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</si>
  <si>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</si>
  <si>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</si>
  <si>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</si>
  <si>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</si>
  <si>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</si>
  <si>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</si>
  <si>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</si>
  <si>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</si>
  <si>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</si>
  <si>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</si>
  <si>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</si>
  <si>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</si>
  <si>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</si>
  <si>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</si>
  <si>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</si>
  <si>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</si>
  <si>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</si>
  <si>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</si>
  <si>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</si>
  <si>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</si>
  <si>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</si>
  <si>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</si>
  <si>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</si>
  <si>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</si>
  <si>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</si>
  <si>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</si>
  <si>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</si>
  <si>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</si>
  <si>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</si>
  <si>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</si>
  <si>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</si>
  <si>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</si>
  <si>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</si>
  <si>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</si>
  <si>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</si>
  <si>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</si>
  <si>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</si>
  <si>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</si>
  <si>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</si>
  <si>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</si>
  <si>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</si>
  <si>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</si>
  <si>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</si>
  <si>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</si>
  <si>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</si>
  <si>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</si>
  <si>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</si>
  <si>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</si>
  <si>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</si>
  <si>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</si>
  <si>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</si>
  <si>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</si>
  <si>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</si>
  <si>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</si>
  <si>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</si>
  <si>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</si>
  <si>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</si>
  <si>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</si>
  <si>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</si>
  <si>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</si>
  <si>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</si>
  <si>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</si>
  <si>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</si>
  <si>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</si>
  <si>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</si>
  <si>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</si>
  <si>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</si>
  <si>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</si>
  <si>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</si>
  <si>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</si>
  <si>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</si>
  <si>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</si>
  <si>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</si>
  <si>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</si>
  <si>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</si>
  <si>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</si>
  <si>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</si>
  <si>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</si>
  <si>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</si>
  <si>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</si>
  <si>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</si>
  <si>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</si>
  <si>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</si>
  <si>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</si>
  <si>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</si>
  <si>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</si>
  <si>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</si>
  <si>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</si>
  <si>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</si>
  <si>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</si>
  <si>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</si>
  <si>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</si>
  <si>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</si>
  <si>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</si>
  <si>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</si>
  <si>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</si>
  <si>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</si>
  <si>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</si>
  <si>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</si>
  <si>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</si>
  <si>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</si>
  <si>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</si>
  <si>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</si>
  <si>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</si>
  <si>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</si>
  <si>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</si>
  <si>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</si>
  <si>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</si>
  <si>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</si>
  <si>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</si>
  <si>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</si>
  <si>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</si>
  <si>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</si>
  <si>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</si>
  <si>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</si>
  <si>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</si>
  <si>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</si>
  <si>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</si>
  <si>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</si>
  <si>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</si>
  <si>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</si>
  <si>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</si>
  <si>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</si>
  <si>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</si>
  <si>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</si>
  <si>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</si>
  <si>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</si>
  <si>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</si>
  <si>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</si>
  <si>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</si>
  <si>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</si>
  <si>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</si>
  <si>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</si>
  <si>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</si>
  <si>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</si>
  <si>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</si>
  <si>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</si>
  <si>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</si>
  <si>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</si>
  <si>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</si>
  <si>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</si>
  <si>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</si>
  <si>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</si>
  <si>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</si>
  <si>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</si>
  <si>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</si>
  <si>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</si>
  <si>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</si>
  <si>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</si>
  <si>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</si>
  <si>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</si>
  <si>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</si>
  <si>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</si>
  <si>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</si>
  <si>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</si>
  <si>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</si>
  <si>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</si>
  <si>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</si>
  <si>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</si>
  <si>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</si>
  <si>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</si>
  <si>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</si>
  <si>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</si>
  <si>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</si>
  <si>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</si>
  <si>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</si>
  <si>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</si>
  <si>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</si>
  <si>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</si>
  <si>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</si>
  <si>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</si>
  <si>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</si>
  <si>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</si>
  <si>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</si>
  <si>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</si>
  <si>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</si>
  <si>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</si>
  <si>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</si>
  <si>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</si>
  <si>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</si>
  <si>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</si>
  <si>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</si>
  <si>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</si>
  <si>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</si>
  <si>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</si>
  <si>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</si>
  <si>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</si>
  <si>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</si>
  <si>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</si>
  <si>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</si>
  <si>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</si>
  <si>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</si>
  <si>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</si>
  <si>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</si>
  <si>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</si>
  <si>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</si>
  <si>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</si>
  <si>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</si>
  <si>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</si>
  <si>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</si>
  <si>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</si>
  <si>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</si>
  <si>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</si>
  <si>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</si>
  <si>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</si>
  <si>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</si>
  <si>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</si>
  <si>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</si>
  <si>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</si>
  <si>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</si>
  <si>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</si>
  <si>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</si>
  <si>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</si>
  <si>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</si>
  <si>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</si>
  <si>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</si>
  <si>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</si>
  <si>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</si>
  <si>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</si>
  <si>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</si>
  <si>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</si>
  <si>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</si>
  <si>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</si>
  <si>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</si>
  <si>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</si>
  <si>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</si>
  <si>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</si>
  <si>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</si>
  <si>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</si>
  <si>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</si>
  <si>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</si>
  <si>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</si>
  <si>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</si>
  <si>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</si>
  <si>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</si>
  <si>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</si>
  <si>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</si>
  <si>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</si>
  <si>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</si>
  <si>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</si>
  <si>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</si>
  <si>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</si>
  <si>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</si>
  <si>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</si>
  <si>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</si>
  <si>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</si>
  <si>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</si>
  <si>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</si>
  <si>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</si>
  <si>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</si>
  <si>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</si>
  <si>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</si>
  <si>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</si>
  <si>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</si>
  <si>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</si>
  <si>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</si>
  <si>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</si>
  <si>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</si>
  <si>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</si>
  <si>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</si>
  <si>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</si>
  <si>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</si>
  <si>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</si>
  <si>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</si>
  <si>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</si>
  <si>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</si>
  <si>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</si>
  <si>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</si>
  <si>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</si>
  <si>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</si>
  <si>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</si>
  <si>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</si>
  <si>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</si>
  <si>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</si>
  <si>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</si>
  <si>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</si>
  <si>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</si>
  <si>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</si>
  <si>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</si>
  <si>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</si>
  <si>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</si>
  <si>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</si>
  <si>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</si>
  <si>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</si>
  <si>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</si>
  <si>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</si>
  <si>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</si>
  <si>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</si>
  <si>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</si>
  <si>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</si>
  <si>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</si>
  <si>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</si>
  <si>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</si>
  <si>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</si>
  <si>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</si>
  <si>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</si>
  <si>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</si>
  <si>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</si>
  <si>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</si>
  <si>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</si>
  <si>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</si>
  <si>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</si>
  <si>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</si>
  <si>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</si>
  <si>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</si>
  <si>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</si>
  <si>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</si>
  <si>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</si>
  <si>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</si>
  <si>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</si>
  <si>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</si>
  <si>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</si>
  <si>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</si>
  <si>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</si>
  <si>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</si>
  <si>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</si>
  <si>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</si>
  <si>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</si>
  <si>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</si>
  <si>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</si>
  <si>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</si>
  <si>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</si>
  <si>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</si>
  <si>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</si>
  <si>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</si>
  <si>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</si>
  <si>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</si>
  <si>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</si>
  <si>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</si>
  <si>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</si>
  <si>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</si>
  <si>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</si>
  <si>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</si>
  <si>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</si>
  <si>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</si>
  <si>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</si>
  <si>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</si>
  <si>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</si>
  <si>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</si>
  <si>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</si>
  <si>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</si>
  <si>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</si>
  <si>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</si>
  <si>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</si>
  <si>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</si>
  <si>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</si>
  <si>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</si>
  <si>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</si>
  <si>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</si>
  <si>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</si>
  <si>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</si>
  <si>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</si>
  <si>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</si>
  <si>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</si>
  <si>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</si>
  <si>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</si>
  <si>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</si>
  <si>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</si>
  <si>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</si>
  <si>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</si>
  <si>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</si>
  <si>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</si>
  <si>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</si>
  <si>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</si>
  <si>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</si>
  <si>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</si>
  <si>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</si>
  <si>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</si>
  <si>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</si>
  <si>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</si>
  <si>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</si>
  <si>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</si>
  <si>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</si>
  <si>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</si>
  <si>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</si>
  <si>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</si>
  <si>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</si>
  <si>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</si>
  <si>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</si>
  <si>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</si>
  <si>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</si>
  <si>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</si>
  <si>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</si>
  <si>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</si>
  <si>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</si>
  <si>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</si>
  <si>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</si>
  <si>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</si>
  <si>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</si>
  <si>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</si>
  <si>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</si>
  <si>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</si>
  <si>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</si>
  <si>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</si>
  <si>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</si>
  <si>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</si>
  <si>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</si>
  <si>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</si>
  <si>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</si>
  <si>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</si>
  <si>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</si>
  <si>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</si>
  <si>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</si>
  <si>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</si>
  <si>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</si>
  <si>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</si>
  <si>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</si>
  <si>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</si>
  <si>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</si>
  <si>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</si>
  <si>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</si>
  <si>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</si>
  <si>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</si>
  <si>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</si>
  <si>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</si>
  <si>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</si>
  <si>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</si>
  <si>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</si>
  <si>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</si>
  <si>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</si>
  <si>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</si>
  <si>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</si>
  <si>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</si>
  <si>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</si>
  <si>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</si>
  <si>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</si>
  <si>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</si>
  <si>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</si>
  <si>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</si>
  <si>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</si>
  <si>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</si>
  <si>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</si>
  <si>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</si>
  <si>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</si>
  <si>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</si>
  <si>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</si>
  <si>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</si>
  <si>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</si>
  <si>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</si>
  <si>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</si>
  <si>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</si>
  <si>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</si>
  <si>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</si>
  <si>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</si>
  <si>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</si>
  <si>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</si>
  <si>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</si>
  <si>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</si>
  <si>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</si>
  <si>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</si>
  <si>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</si>
  <si>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</si>
  <si>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</si>
  <si>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</si>
  <si>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</si>
  <si>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</si>
  <si>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</si>
  <si>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</si>
  <si>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</si>
  <si>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</si>
  <si>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</si>
  <si>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</si>
  <si>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</si>
  <si>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</si>
  <si>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</si>
  <si>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</si>
  <si>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</si>
  <si>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</si>
  <si>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</si>
  <si>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</si>
  <si>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</si>
  <si>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</si>
  <si>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</si>
  <si>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</si>
  <si>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</si>
  <si>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</si>
  <si>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</si>
  <si>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</si>
  <si>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</si>
  <si>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</si>
  <si>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</si>
  <si>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</si>
  <si>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</si>
  <si>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</si>
  <si>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</si>
  <si>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</si>
  <si>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</si>
  <si>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</si>
  <si>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</si>
  <si>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</si>
  <si>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</si>
  <si>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</si>
  <si>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</si>
  <si>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</si>
  <si>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</si>
  <si>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</si>
  <si>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</si>
  <si>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</si>
  <si>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</si>
  <si>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</si>
  <si>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</si>
  <si>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</si>
  <si>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</si>
  <si>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</si>
  <si>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</si>
  <si>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</si>
  <si>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</si>
  <si>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</si>
  <si>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</si>
  <si>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</si>
  <si>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</si>
  <si>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</si>
  <si>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</si>
  <si>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</si>
  <si>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</si>
  <si>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</si>
  <si>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</si>
  <si>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</si>
  <si>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</si>
  <si>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</si>
  <si>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</si>
  <si>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</si>
  <si>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</si>
  <si>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</si>
  <si>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</si>
  <si>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</si>
  <si>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</si>
  <si>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</si>
  <si>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</si>
  <si>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</si>
  <si>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</si>
  <si>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</si>
  <si>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</si>
  <si>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</si>
  <si>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</si>
  <si>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</si>
  <si>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</si>
  <si>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</si>
  <si>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</si>
  <si>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</si>
  <si>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</si>
  <si>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</si>
  <si>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</si>
  <si>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</si>
  <si>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</si>
  <si>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</si>
  <si>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</si>
  <si>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</si>
  <si>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</si>
  <si>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</si>
  <si>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</si>
  <si>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</si>
  <si>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</si>
  <si>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</si>
  <si>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</si>
  <si>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</si>
  <si>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</si>
  <si>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</si>
  <si>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</si>
  <si>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</si>
  <si>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</si>
  <si>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</si>
  <si>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</si>
  <si>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</si>
  <si>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</si>
  <si>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</si>
  <si>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</si>
  <si>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</si>
  <si>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</si>
  <si>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</si>
  <si>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</si>
  <si>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</si>
  <si>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</si>
  <si>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</si>
  <si>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</si>
  <si>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</si>
  <si>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</si>
  <si>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</si>
  <si>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</si>
  <si>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</si>
  <si>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</si>
  <si>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</si>
  <si>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</si>
  <si>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</si>
  <si>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</si>
  <si>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</si>
  <si>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</si>
  <si>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</si>
  <si>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</si>
  <si>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</si>
  <si>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</si>
  <si>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</si>
  <si>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</si>
  <si>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</si>
  <si>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</si>
  <si>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</si>
  <si>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</si>
  <si>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</si>
  <si>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</si>
  <si>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</si>
  <si>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</si>
  <si>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</si>
  <si>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</si>
  <si>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</si>
  <si>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</si>
  <si>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</si>
  <si>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</si>
  <si>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</si>
  <si>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</si>
  <si>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</si>
  <si>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</si>
  <si>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</si>
  <si>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</si>
  <si>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</si>
  <si>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</si>
  <si>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</si>
  <si>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</si>
  <si>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</si>
  <si>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</si>
  <si>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</si>
  <si>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</si>
  <si>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</si>
  <si>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</si>
  <si>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</si>
  <si>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</si>
  <si>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</si>
  <si>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</si>
  <si>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</si>
  <si>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</si>
  <si>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</si>
  <si>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</si>
  <si>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</si>
  <si>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</si>
  <si>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</si>
  <si>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</si>
  <si>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</si>
  <si>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</si>
  <si>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</si>
  <si>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</si>
  <si>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</si>
  <si>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</si>
  <si>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</si>
  <si>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</si>
  <si>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</si>
  <si>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</si>
  <si>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</si>
  <si>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</si>
  <si>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</si>
  <si>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</si>
  <si>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</si>
  <si>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</si>
  <si>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</si>
  <si>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</si>
  <si>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</si>
  <si>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</si>
  <si>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</si>
  <si>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</si>
  <si>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</si>
  <si>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</si>
  <si>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</si>
  <si>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</si>
  <si>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</si>
  <si>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</si>
  <si>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</si>
  <si>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</si>
  <si>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</si>
  <si>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</si>
  <si>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</si>
  <si>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</si>
  <si>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</si>
  <si>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</si>
  <si>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</si>
  <si>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</si>
  <si>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</si>
  <si>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</si>
  <si>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</si>
  <si>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</si>
  <si>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</si>
  <si>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</si>
  <si>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</si>
  <si>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</si>
  <si>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</si>
  <si>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</si>
  <si>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</si>
  <si>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</si>
  <si>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</si>
  <si>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</si>
  <si>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</si>
  <si>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</si>
  <si>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</si>
  <si>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</si>
  <si>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</si>
  <si>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</si>
  <si>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</si>
  <si>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</si>
  <si>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</si>
  <si>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</si>
  <si>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</si>
  <si>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</si>
  <si>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</si>
  <si>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</si>
  <si>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</si>
  <si>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</si>
  <si>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</si>
  <si>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</si>
  <si>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</si>
  <si>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</si>
  <si>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</si>
  <si>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</si>
  <si>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</si>
  <si>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</si>
  <si>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</si>
  <si>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</si>
  <si>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</si>
  <si>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</si>
  <si>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</si>
  <si>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</si>
  <si>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</si>
  <si>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</si>
  <si>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</si>
  <si>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</si>
  <si>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</si>
  <si>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</si>
  <si>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</si>
  <si>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</si>
  <si>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</si>
  <si>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</si>
  <si>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</si>
  <si>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</si>
  <si>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</si>
  <si>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</si>
  <si>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</si>
  <si>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</si>
  <si>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</si>
  <si>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</si>
  <si>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</si>
  <si>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</si>
  <si>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</si>
  <si>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</si>
  <si>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</si>
  <si>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</si>
  <si>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</si>
  <si>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</si>
  <si>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</si>
  <si>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</si>
  <si>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</si>
  <si>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</si>
  <si>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</si>
  <si>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</si>
  <si>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</si>
  <si>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</si>
  <si>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</si>
  <si>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</si>
  <si>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</si>
  <si>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</si>
  <si>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</si>
  <si>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</si>
  <si>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</si>
  <si>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</si>
  <si>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</si>
  <si>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</si>
  <si>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</si>
  <si>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</si>
  <si>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</si>
  <si>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</si>
  <si>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</si>
  <si>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</si>
  <si>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</si>
  <si>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</si>
  <si>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</si>
  <si>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</si>
  <si>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</si>
  <si>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</si>
  <si>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</si>
  <si>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</si>
  <si>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</si>
  <si>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</si>
  <si>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</si>
  <si>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</si>
  <si>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</si>
  <si>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</si>
  <si>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</si>
  <si>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</si>
  <si>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</si>
  <si>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</si>
  <si>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</si>
  <si>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</si>
  <si>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</si>
  <si>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</si>
  <si>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</si>
  <si>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</si>
  <si>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</si>
  <si>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</si>
  <si>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</si>
  <si>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</si>
  <si>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</si>
  <si>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</si>
  <si>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</si>
  <si>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</si>
  <si>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</si>
  <si>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</si>
  <si>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</si>
  <si>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</si>
  <si>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</si>
  <si>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</si>
  <si>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</si>
  <si>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</si>
  <si>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</si>
  <si>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</si>
  <si>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</si>
  <si>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</si>
  <si>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</si>
  <si>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</si>
  <si>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</si>
  <si>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</si>
  <si>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</si>
  <si>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</si>
  <si>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</si>
  <si>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</si>
  <si>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</si>
  <si>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</si>
  <si>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</si>
  <si>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</si>
  <si>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</si>
  <si>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</si>
  <si>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</si>
  <si>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</si>
  <si>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</si>
  <si>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</si>
  <si>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</si>
  <si>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</si>
  <si>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</si>
  <si>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</si>
  <si>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</si>
  <si>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</si>
  <si>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</si>
  <si>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</si>
  <si>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</si>
  <si>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</si>
  <si>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</si>
  <si>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</si>
  <si>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</si>
  <si>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</si>
  <si>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</si>
  <si>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</si>
  <si>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</si>
  <si>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</si>
  <si>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</si>
  <si>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</si>
  <si>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</si>
  <si>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</si>
  <si>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</si>
  <si>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</si>
  <si>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</si>
  <si>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</si>
  <si>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</si>
  <si>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</si>
  <si>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</si>
  <si>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</si>
  <si>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</si>
  <si>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</si>
  <si>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</si>
  <si>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</si>
  <si>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</si>
  <si>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</si>
  <si>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</si>
  <si>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</si>
  <si>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</si>
  <si>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</si>
  <si>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</si>
  <si>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</si>
  <si>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</si>
  <si>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</si>
  <si>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</si>
  <si>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</si>
  <si>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</si>
  <si>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</si>
  <si>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</si>
  <si>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</si>
  <si>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</si>
  <si>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</si>
  <si>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</si>
  <si>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</si>
  <si>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</si>
  <si>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</si>
  <si>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</si>
  <si>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</si>
  <si>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</si>
  <si>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</si>
  <si>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</si>
  <si>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</si>
  <si>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</si>
  <si>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</si>
  <si>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</si>
  <si>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</si>
  <si>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</si>
  <si>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</si>
  <si>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</si>
  <si>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</si>
  <si>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</si>
  <si>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</si>
  <si>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</si>
  <si>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</si>
  <si>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</si>
  <si>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</si>
  <si>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</si>
  <si>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</si>
  <si>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</si>
  <si>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</si>
  <si>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</si>
  <si>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</si>
  <si>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</si>
  <si>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</si>
  <si>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</si>
  <si>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</si>
  <si>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</si>
  <si>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</si>
  <si>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</si>
  <si>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</si>
  <si>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</si>
  <si>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</si>
  <si>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</si>
  <si>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</si>
  <si>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</si>
  <si>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</si>
  <si>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</si>
  <si>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</si>
  <si>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</si>
  <si>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</si>
  <si>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</si>
  <si>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</si>
  <si>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</si>
  <si>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</si>
  <si>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</si>
  <si>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</si>
  <si>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</si>
  <si>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</si>
  <si>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</si>
  <si>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</si>
  <si>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</si>
  <si>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</si>
  <si>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</si>
  <si>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</si>
  <si>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</si>
  <si>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</si>
  <si>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</si>
  <si>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</si>
  <si>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</si>
  <si>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</si>
  <si>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</si>
  <si>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</si>
  <si>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</si>
  <si>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</si>
  <si>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</si>
  <si>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</si>
  <si>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</si>
  <si>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</si>
  <si>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</si>
  <si>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</si>
  <si>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</si>
  <si>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</si>
  <si>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</si>
  <si>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</si>
  <si>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</si>
  <si>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</si>
  <si>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</si>
  <si>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</si>
  <si>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</si>
  <si>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</si>
  <si>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</si>
  <si>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</si>
  <si>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</si>
  <si>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</si>
  <si>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</si>
  <si>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</si>
  <si>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</si>
  <si>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</si>
  <si>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</si>
  <si>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</si>
  <si>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</si>
  <si>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</si>
  <si>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</si>
  <si>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</si>
  <si>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</si>
  <si>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</si>
  <si>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</si>
  <si>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</si>
  <si>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</si>
  <si>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</si>
  <si>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</si>
  <si>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</si>
  <si>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</si>
  <si>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</si>
  <si>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</si>
  <si>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</si>
  <si>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</si>
  <si>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</si>
  <si>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</si>
  <si>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</si>
  <si>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</si>
  <si>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</si>
  <si>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</si>
  <si>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</si>
  <si>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</si>
  <si>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</si>
  <si>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</si>
  <si>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</si>
  <si>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</si>
  <si>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</si>
  <si>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</si>
  <si>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</si>
  <si>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</si>
  <si>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</si>
  <si>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</si>
  <si>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</si>
  <si>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</si>
  <si>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</si>
  <si>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</si>
  <si>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</si>
  <si>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</si>
  <si>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</si>
  <si>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</si>
  <si>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</si>
  <si>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</si>
  <si>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</si>
  <si>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</si>
  <si>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</si>
  <si>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</si>
  <si>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</si>
  <si>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</si>
  <si>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</si>
  <si>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</si>
  <si>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</si>
  <si>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</si>
  <si>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</si>
  <si>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</si>
  <si>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</si>
  <si>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</si>
  <si>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</si>
  <si>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</si>
  <si>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</si>
  <si>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</si>
  <si>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</si>
  <si>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</si>
  <si>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</si>
  <si>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</si>
  <si>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</si>
  <si>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</si>
  <si>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</si>
  <si>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</si>
  <si>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</si>
  <si>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</si>
  <si>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</si>
  <si>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</si>
  <si>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</si>
  <si>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</si>
  <si>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</si>
  <si>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</si>
  <si>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</si>
  <si>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</si>
  <si>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</si>
  <si>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</si>
  <si>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</si>
  <si>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</si>
  <si>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</si>
  <si>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</si>
  <si>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</si>
  <si>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</si>
  <si>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</si>
  <si>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</si>
  <si>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</si>
  <si>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</si>
  <si>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</si>
  <si>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</si>
  <si>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</si>
  <si>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</si>
  <si>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</si>
  <si>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</si>
  <si>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</si>
  <si>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</si>
  <si>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</si>
  <si>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</si>
  <si>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</si>
  <si>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</si>
  <si>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</si>
  <si>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</si>
  <si>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</si>
  <si>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</si>
  <si>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</si>
  <si>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</si>
  <si>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</si>
  <si>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</si>
  <si>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</si>
  <si>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</si>
  <si>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</si>
  <si>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</si>
  <si>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</si>
  <si>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</si>
  <si>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</si>
  <si>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</si>
  <si>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</si>
  <si>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</si>
  <si>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</si>
  <si>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</si>
  <si>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</si>
  <si>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</si>
  <si>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</si>
  <si>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</si>
  <si>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</si>
  <si>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</si>
  <si>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</si>
  <si>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</si>
  <si>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</si>
  <si>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</si>
  <si>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</si>
  <si>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</si>
  <si>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</si>
  <si>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</si>
  <si>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</si>
  <si>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</si>
  <si>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</si>
  <si>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</si>
  <si>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</si>
  <si>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</si>
  <si>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</si>
  <si>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</si>
  <si>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</si>
  <si>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</si>
  <si>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</si>
  <si>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</si>
  <si>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</si>
  <si>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</si>
  <si>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</si>
  <si>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</si>
  <si>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</si>
  <si>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</si>
  <si>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</si>
  <si>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</si>
  <si>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</si>
  <si>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</si>
  <si>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</si>
  <si>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</si>
  <si>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</si>
  <si>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</si>
  <si>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</si>
  <si>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</si>
  <si>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</si>
  <si>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</si>
  <si>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</si>
  <si>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</si>
  <si>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</si>
  <si>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</si>
  <si>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</si>
  <si>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</si>
  <si>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</si>
  <si>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</si>
  <si>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</si>
  <si>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</si>
  <si>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</si>
  <si>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</si>
  <si>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</si>
  <si>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</si>
  <si>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</si>
  <si>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</si>
  <si>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</si>
  <si>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</si>
  <si>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</si>
  <si>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</si>
  <si>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</si>
  <si>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</si>
  <si>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</si>
  <si>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</si>
  <si>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</si>
  <si>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</si>
  <si>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</si>
  <si>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</si>
  <si>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</si>
  <si>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</si>
  <si>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</si>
  <si>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</si>
  <si>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</si>
  <si>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</si>
  <si>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</si>
  <si>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</si>
  <si>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</si>
  <si>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</si>
  <si>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</si>
  <si>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</si>
  <si>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</si>
  <si>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</si>
  <si>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</si>
  <si>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</si>
  <si>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</si>
  <si>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</si>
  <si>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</si>
  <si>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</si>
  <si>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</si>
  <si>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</si>
  <si>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</si>
  <si>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</si>
  <si>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</si>
  <si>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</si>
  <si>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</si>
  <si>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</si>
  <si>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</si>
  <si>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</si>
  <si>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</si>
  <si>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</si>
  <si>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</si>
  <si>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</si>
  <si>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</si>
  <si>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</si>
  <si>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</si>
  <si>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</si>
  <si>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</si>
  <si>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</si>
  <si>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</si>
  <si>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</si>
  <si>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</si>
  <si>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</si>
  <si>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</si>
  <si>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</si>
  <si>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</si>
  <si>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</si>
  <si>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</si>
  <si>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</si>
  <si>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</si>
  <si>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</si>
  <si>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</si>
  <si>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</si>
  <si>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</si>
  <si>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</si>
  <si>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</si>
  <si>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</si>
  <si>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</si>
  <si>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</si>
  <si>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</si>
  <si>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</si>
  <si>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</si>
  <si>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</si>
  <si>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</si>
  <si>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</si>
  <si>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</si>
  <si>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</si>
  <si>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</si>
  <si>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</si>
  <si>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</si>
  <si>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</si>
  <si>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</si>
  <si>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</si>
  <si>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</si>
  <si>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</si>
  <si>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</si>
  <si>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</si>
  <si>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</si>
  <si>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</si>
  <si>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</si>
  <si>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</si>
  <si>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</si>
  <si>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</si>
  <si>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</si>
  <si>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</si>
  <si>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</si>
  <si>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</si>
  <si>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</si>
  <si>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</si>
  <si>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</si>
  <si>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</si>
  <si>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</si>
  <si>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</si>
  <si>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</si>
  <si>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</si>
  <si>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</si>
  <si>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</si>
  <si>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</si>
  <si>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</si>
  <si>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</si>
  <si>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</si>
  <si>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</si>
  <si>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</si>
  <si>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</si>
  <si>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</si>
  <si>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</si>
  <si>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</si>
  <si>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</si>
  <si>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</si>
  <si>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</si>
  <si>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</si>
  <si>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</si>
  <si>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</si>
  <si>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</si>
  <si>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</si>
  <si>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</si>
  <si>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</si>
  <si>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</si>
  <si>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</si>
  <si>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</si>
  <si>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</si>
  <si>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</si>
  <si>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</si>
  <si>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</si>
  <si>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</si>
  <si>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</si>
  <si>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</si>
  <si>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</si>
  <si>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</si>
  <si>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</si>
  <si>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</si>
  <si>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</si>
  <si>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</si>
  <si>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</si>
  <si>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</si>
  <si>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</si>
  <si>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</si>
  <si>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</si>
  <si>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</si>
  <si>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</si>
  <si>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</si>
  <si>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</si>
  <si>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</si>
  <si>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</si>
  <si>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</si>
  <si>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</si>
  <si>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</si>
  <si>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</si>
  <si>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</si>
  <si>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</si>
  <si>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</si>
  <si>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</si>
  <si>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</si>
  <si>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</si>
  <si>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</si>
  <si>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</si>
  <si>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</si>
  <si>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</si>
  <si>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</si>
  <si>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</si>
  <si>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</si>
  <si>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</si>
  <si>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</si>
  <si>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</si>
  <si>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</si>
  <si>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</si>
  <si>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</si>
  <si>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</si>
  <si>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</si>
  <si>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</si>
  <si>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</si>
  <si>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</si>
  <si>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</si>
  <si>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</si>
  <si>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</si>
  <si>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</si>
  <si>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</si>
  <si>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</si>
  <si>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</si>
  <si>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</si>
  <si>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</si>
  <si>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</si>
  <si>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</si>
  <si>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</si>
  <si>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</si>
  <si>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</si>
  <si>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</si>
  <si>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</si>
  <si>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</si>
  <si>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</si>
  <si>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</si>
  <si>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</si>
  <si>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</si>
  <si>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</si>
  <si>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</si>
  <si>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</si>
  <si>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</si>
  <si>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</si>
  <si>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</si>
  <si>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</si>
  <si>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</si>
  <si>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</si>
  <si>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</si>
  <si>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</si>
  <si>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</si>
  <si>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</si>
  <si>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</si>
  <si>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</si>
  <si>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</si>
  <si>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</si>
  <si>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</si>
  <si>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</si>
  <si>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</si>
  <si>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</si>
  <si>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</si>
  <si>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</si>
  <si>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</si>
  <si>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</si>
  <si>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</si>
  <si>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</si>
  <si>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</si>
  <si>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</si>
  <si>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</si>
  <si>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</si>
  <si>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</si>
  <si>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</si>
  <si>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</si>
  <si>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</si>
  <si>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</si>
  <si>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</si>
  <si>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</si>
  <si>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</si>
  <si>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</si>
  <si>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</si>
  <si>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</si>
  <si>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</si>
  <si>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</si>
  <si>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</si>
  <si>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</si>
  <si>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</si>
  <si>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</si>
  <si>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</si>
  <si>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</si>
  <si>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</si>
  <si>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</si>
  <si>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</si>
  <si>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</si>
  <si>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</si>
  <si>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</si>
  <si>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</si>
  <si>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</si>
  <si>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</si>
  <si>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</si>
  <si>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</si>
  <si>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</si>
  <si>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</si>
  <si>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</si>
  <si>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</si>
  <si>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</si>
  <si>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</si>
  <si>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</si>
  <si>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</si>
  <si>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</si>
  <si>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</si>
  <si>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</si>
  <si>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</si>
  <si>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</si>
  <si>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</si>
  <si>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</si>
  <si>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</si>
  <si>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</si>
  <si>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</si>
  <si>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</si>
  <si>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</si>
  <si>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</si>
  <si>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</si>
  <si>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</si>
  <si>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</si>
  <si>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</si>
  <si>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</si>
  <si>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</si>
  <si>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</si>
  <si>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</si>
  <si>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</si>
  <si>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</si>
  <si>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</si>
  <si>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</si>
  <si>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</si>
  <si>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</si>
  <si>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</si>
  <si>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</si>
  <si>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</si>
  <si>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</si>
  <si>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</si>
  <si>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</si>
  <si>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</si>
  <si>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</si>
  <si>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</si>
  <si>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</si>
  <si>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</si>
  <si>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</si>
  <si>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</si>
  <si>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</si>
  <si>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</si>
  <si>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</si>
  <si>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</si>
  <si>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</si>
  <si>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</si>
  <si>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</si>
  <si>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</si>
  <si>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</si>
  <si>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</si>
  <si>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</si>
  <si>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</si>
  <si>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</si>
  <si>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</si>
  <si>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</si>
  <si>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</si>
  <si>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</si>
  <si>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</si>
  <si>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</si>
  <si>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</si>
  <si>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</si>
  <si>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</si>
  <si>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</si>
  <si>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</si>
  <si>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</si>
  <si>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</si>
  <si>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</si>
  <si>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</si>
  <si>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</si>
  <si>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</si>
  <si>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</si>
  <si>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</si>
  <si>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</si>
  <si>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</si>
  <si>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</si>
  <si>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</si>
  <si>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</si>
  <si>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</si>
  <si>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</si>
  <si>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</si>
  <si>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</si>
  <si>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</si>
  <si>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</si>
  <si>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</si>
  <si>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</si>
  <si>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</si>
  <si>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</si>
  <si>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</si>
  <si>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</si>
  <si>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</si>
  <si>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</si>
  <si>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</si>
  <si>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</si>
  <si>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</si>
  <si>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</si>
  <si>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</si>
  <si>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</si>
  <si>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</si>
  <si>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</si>
  <si>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</si>
  <si>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</si>
  <si>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</si>
  <si>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</si>
  <si>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</si>
  <si>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</si>
  <si>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</si>
  <si>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</si>
  <si>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</si>
  <si>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</si>
  <si>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</si>
  <si>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</si>
  <si>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</si>
  <si>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</si>
  <si>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</si>
  <si>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</si>
  <si>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</si>
  <si>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</si>
  <si>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</si>
  <si>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</si>
  <si>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</si>
  <si>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</si>
  <si>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</si>
  <si>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</si>
  <si>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</si>
  <si>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</si>
  <si>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</si>
  <si>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</si>
  <si>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</si>
  <si>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</si>
  <si>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</si>
  <si>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</si>
  <si>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</si>
  <si>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</si>
  <si>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</si>
  <si>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</si>
  <si>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</si>
  <si>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</si>
  <si>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</si>
  <si>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</si>
  <si>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</si>
  <si>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</si>
  <si>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</si>
  <si>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</si>
  <si>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</si>
  <si>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</si>
  <si>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</si>
  <si>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</si>
  <si>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</si>
  <si>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</si>
  <si>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</si>
  <si>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</si>
  <si>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</si>
  <si>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</si>
  <si>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</si>
  <si>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</si>
  <si>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</si>
  <si>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</si>
  <si>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</si>
  <si>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</si>
  <si>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</si>
  <si>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</si>
  <si>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</si>
  <si>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</si>
  <si>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</si>
  <si>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</si>
  <si>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</si>
  <si>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</si>
  <si>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</si>
  <si>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</si>
  <si>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</si>
  <si>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</si>
  <si>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</si>
  <si>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</si>
  <si>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</si>
  <si>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</si>
  <si>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</si>
  <si>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</si>
  <si>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</si>
  <si>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</si>
  <si>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</si>
  <si>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</si>
  <si>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</si>
  <si>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</si>
  <si>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</si>
  <si>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</si>
  <si>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</si>
  <si>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</si>
  <si>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</si>
  <si>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</si>
  <si>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</si>
  <si>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</si>
  <si>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</si>
  <si>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</si>
  <si>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</si>
  <si>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</si>
  <si>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</si>
  <si>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</si>
  <si>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</si>
  <si>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</si>
  <si>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</si>
  <si>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</si>
  <si>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</si>
  <si>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</si>
  <si>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</si>
  <si>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</si>
  <si>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</si>
  <si>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</si>
  <si>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</si>
  <si>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</si>
  <si>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</si>
  <si>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</si>
  <si>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</si>
  <si>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</si>
  <si>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</si>
  <si>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</si>
  <si>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</si>
  <si>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</si>
  <si>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</si>
  <si>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</si>
  <si>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</si>
  <si>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</si>
  <si>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</si>
  <si>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</si>
  <si>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</si>
  <si>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</si>
  <si>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</si>
  <si>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</si>
  <si>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</si>
  <si>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</si>
  <si>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</si>
  <si>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</si>
  <si>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</si>
  <si>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</si>
  <si>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</si>
  <si>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</si>
  <si>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</si>
  <si>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</si>
  <si>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</si>
  <si>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</si>
  <si>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</si>
  <si>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</si>
  <si>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</si>
  <si>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</si>
  <si>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</si>
  <si>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</si>
  <si>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</si>
  <si>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</si>
  <si>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</si>
  <si>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</si>
  <si>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</si>
  <si>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</si>
  <si>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</si>
  <si>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</si>
  <si>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</si>
  <si>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</si>
  <si>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</si>
  <si>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</si>
  <si>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</si>
  <si>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</si>
  <si>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</si>
  <si>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</si>
  <si>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</si>
  <si>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</si>
  <si>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</si>
  <si>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</si>
  <si>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</si>
  <si>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</si>
  <si>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</si>
  <si>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</si>
  <si>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</si>
  <si>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</si>
  <si>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</si>
  <si>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</si>
  <si>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</si>
  <si>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</si>
  <si>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</si>
  <si>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</si>
  <si>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</si>
  <si>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</si>
  <si>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</si>
  <si>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</si>
  <si>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</si>
  <si>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</si>
  <si>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</si>
  <si>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</si>
  <si>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</si>
  <si>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</si>
  <si>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</si>
  <si>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</si>
  <si>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</si>
  <si>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</si>
  <si>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</si>
  <si>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</si>
  <si>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</si>
  <si>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</si>
  <si>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</si>
  <si>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</si>
  <si>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</si>
  <si>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</si>
  <si>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</si>
  <si>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</si>
  <si>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</si>
  <si>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</si>
  <si>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</si>
  <si>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</si>
  <si>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</si>
  <si>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</si>
  <si>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</si>
  <si>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</si>
  <si>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</si>
  <si>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</si>
  <si>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</si>
  <si>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</si>
  <si>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</si>
  <si>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</si>
  <si>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</si>
  <si>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</si>
  <si>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</si>
  <si>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</si>
  <si>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</si>
  <si>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</si>
  <si>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</si>
  <si>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</si>
  <si>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</si>
  <si>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</si>
  <si>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</si>
  <si>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</si>
  <si>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</si>
  <si>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</si>
  <si>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</si>
  <si>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</si>
  <si>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</si>
  <si>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</si>
  <si>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</si>
  <si>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</si>
  <si>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</si>
  <si>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</si>
  <si>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</si>
  <si>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</si>
  <si>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</si>
  <si>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</si>
  <si>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</si>
  <si>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</si>
  <si>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</si>
  <si>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</si>
  <si>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</si>
  <si>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</si>
  <si>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</si>
  <si>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</si>
  <si>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</si>
  <si>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</si>
  <si>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</si>
  <si>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</si>
  <si>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</si>
  <si>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</si>
  <si>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</si>
  <si>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</si>
  <si>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</si>
  <si>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</si>
  <si>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</si>
  <si>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</si>
  <si>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</si>
  <si>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</si>
  <si>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</si>
  <si>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</si>
  <si>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</si>
  <si>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</si>
  <si>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</si>
  <si>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</si>
  <si>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</si>
  <si>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</si>
  <si>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</si>
  <si>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</si>
  <si>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</si>
  <si>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</si>
  <si>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</si>
  <si>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</si>
  <si>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</si>
  <si>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</si>
  <si>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</si>
  <si>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</si>
  <si>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</si>
  <si>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</si>
  <si>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</si>
  <si>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</si>
  <si>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</si>
  <si>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</si>
  <si>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</si>
  <si>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</si>
  <si>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</si>
  <si>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</si>
  <si>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</si>
  <si>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</si>
  <si>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</si>
  <si>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</si>
  <si>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</si>
  <si>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</si>
  <si>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</si>
  <si>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</si>
  <si>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</si>
  <si>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</si>
  <si>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</si>
  <si>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</si>
  <si>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</si>
  <si>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</si>
  <si>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</si>
  <si>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</si>
  <si>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</si>
  <si>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</si>
  <si>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</si>
  <si>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</si>
  <si>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</si>
  <si>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</si>
  <si>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</si>
  <si>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</si>
  <si>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</si>
  <si>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</si>
  <si>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</si>
  <si>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</si>
  <si>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</si>
  <si>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</si>
  <si>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</si>
  <si>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</si>
  <si>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</si>
  <si>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</si>
  <si>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</si>
  <si>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</si>
  <si>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</si>
  <si>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</si>
  <si>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</si>
  <si>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</si>
  <si>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</si>
  <si>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</si>
  <si>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</si>
  <si>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</si>
  <si>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</si>
  <si>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</si>
  <si>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</si>
  <si>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</si>
  <si>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</si>
  <si>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</si>
  <si>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</si>
  <si>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</si>
  <si>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</si>
  <si>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</si>
  <si>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</si>
  <si>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</si>
  <si>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</si>
  <si>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</si>
  <si>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</si>
  <si>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</si>
  <si>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</si>
  <si>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</si>
  <si>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</si>
  <si>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</si>
  <si>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</si>
  <si>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</si>
  <si>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</si>
  <si>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</si>
  <si>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</si>
  <si>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</si>
  <si>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</si>
  <si>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</si>
  <si>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</si>
  <si>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</si>
  <si>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</si>
  <si>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</si>
  <si>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</si>
  <si>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</si>
  <si>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</si>
  <si>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</si>
  <si>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</si>
  <si>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</si>
  <si>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</si>
  <si>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</si>
  <si>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</si>
  <si>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</si>
  <si>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</si>
  <si>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</si>
  <si>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</si>
  <si>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</si>
  <si>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</si>
  <si>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</si>
  <si>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</si>
  <si>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</si>
  <si>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</si>
  <si>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</si>
  <si>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</si>
  <si>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</si>
  <si>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</si>
  <si>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</si>
  <si>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</si>
  <si>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</si>
  <si>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</si>
  <si>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</si>
  <si>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</si>
  <si>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</si>
  <si>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</si>
  <si>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</si>
  <si>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</si>
  <si>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</si>
  <si>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</si>
  <si>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</si>
  <si>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</si>
  <si>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</si>
  <si>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</si>
  <si>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</si>
  <si>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</si>
  <si>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</si>
  <si>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</si>
  <si>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</si>
  <si>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</si>
  <si>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</si>
  <si>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</si>
  <si>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</si>
  <si>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</si>
  <si>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</si>
  <si>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</si>
  <si>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</si>
  <si>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</si>
  <si>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</si>
  <si>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</si>
  <si>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</si>
  <si>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</si>
  <si>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</si>
  <si>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</si>
  <si>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</si>
  <si>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</si>
  <si>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</si>
  <si>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</si>
  <si>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</si>
  <si>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</si>
  <si>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</si>
  <si>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</si>
  <si>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</si>
  <si>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</si>
  <si>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</si>
  <si>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</si>
  <si>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</si>
  <si>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</si>
  <si>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</si>
  <si>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</si>
  <si>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</si>
  <si>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</si>
  <si>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</si>
  <si>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</si>
  <si>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</si>
  <si>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</si>
  <si>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</si>
  <si>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</si>
  <si>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</si>
  <si>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</si>
  <si>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</si>
  <si>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</si>
  <si>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</si>
  <si>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</si>
  <si>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</si>
  <si>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</si>
  <si>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</si>
  <si>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</si>
  <si>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</si>
  <si>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</si>
  <si>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</si>
  <si>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</si>
  <si>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</si>
  <si>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</si>
  <si>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</si>
  <si>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</si>
  <si>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</si>
  <si>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</si>
  <si>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</si>
  <si>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</si>
  <si>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</si>
  <si>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</si>
  <si>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</si>
  <si>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</si>
  <si>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</si>
  <si>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</si>
  <si>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</si>
  <si>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</si>
  <si>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</si>
  <si>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</si>
  <si>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</si>
  <si>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</si>
  <si>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</si>
  <si>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</si>
  <si>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</si>
  <si>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</si>
  <si>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</si>
  <si>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</si>
  <si>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</si>
  <si>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</si>
  <si>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</si>
  <si>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</si>
  <si>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</si>
  <si>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</si>
  <si>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</si>
  <si>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</si>
  <si>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</si>
  <si>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</si>
  <si>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</si>
  <si>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</si>
  <si>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</si>
  <si>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</si>
  <si>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</si>
  <si>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</si>
  <si>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</si>
  <si>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</si>
  <si>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</si>
  <si>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</si>
  <si>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</si>
  <si>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</si>
  <si>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</si>
  <si>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</si>
  <si>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</si>
  <si>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</si>
  <si>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</si>
  <si>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</si>
  <si>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</si>
  <si>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</si>
  <si>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</si>
  <si>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</si>
  <si>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</si>
  <si>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</si>
  <si>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</si>
  <si>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</si>
  <si>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</si>
  <si>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</si>
  <si>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</si>
  <si>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</si>
  <si>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</si>
  <si>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</si>
  <si>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</si>
  <si>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</si>
  <si>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</si>
  <si>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</si>
  <si>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</si>
  <si>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</si>
  <si>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</si>
  <si>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</si>
  <si>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</si>
  <si>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</si>
  <si>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</si>
  <si>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</si>
  <si>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</si>
  <si>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</si>
  <si>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</si>
  <si>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</si>
  <si>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</si>
  <si>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</si>
  <si>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</si>
  <si>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</si>
  <si>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</si>
  <si>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</si>
  <si>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</si>
  <si>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</si>
  <si>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</si>
  <si>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</si>
  <si>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</si>
  <si>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</si>
  <si>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</si>
  <si>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</si>
  <si>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</si>
  <si>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</si>
  <si>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</si>
  <si>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</si>
  <si>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</si>
  <si>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</si>
  <si>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</si>
  <si>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</si>
  <si>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</si>
  <si>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</si>
  <si>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</si>
  <si>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</si>
  <si>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</si>
  <si>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</si>
  <si>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</si>
  <si>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</si>
  <si>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</si>
  <si>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</si>
  <si>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</si>
  <si>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</si>
  <si>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</si>
  <si>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</si>
  <si>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</si>
  <si>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</si>
  <si>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</si>
  <si>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</si>
  <si>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</si>
  <si>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</si>
  <si>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</si>
  <si>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</si>
  <si>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</si>
  <si>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</si>
  <si>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</si>
  <si>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</si>
  <si>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</si>
  <si>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</si>
  <si>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</si>
  <si>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</si>
  <si>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</si>
  <si>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</si>
  <si>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</si>
  <si>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</si>
  <si>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</si>
  <si>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</si>
  <si>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</si>
  <si>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</si>
  <si>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</si>
  <si>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</si>
  <si>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</si>
  <si>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</si>
  <si>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</si>
  <si>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</si>
  <si>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</si>
  <si>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</si>
  <si>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</si>
  <si>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</si>
  <si>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</si>
  <si>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</si>
  <si>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</si>
  <si>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</si>
  <si>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</si>
  <si>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</si>
  <si>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</si>
  <si>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</si>
  <si>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</si>
  <si>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</si>
  <si>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</si>
  <si>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</si>
  <si>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</si>
  <si>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</si>
  <si>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</si>
  <si>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</si>
  <si>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</si>
  <si>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</si>
  <si>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</si>
  <si>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</si>
  <si>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</si>
  <si>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</si>
  <si>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</si>
  <si>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</si>
  <si>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</si>
  <si>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</si>
  <si>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</si>
  <si>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</si>
  <si>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</si>
  <si>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</si>
  <si>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</si>
  <si>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</si>
  <si>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</si>
  <si>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</si>
  <si>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</si>
  <si>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</si>
  <si>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</si>
  <si>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</si>
  <si>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</si>
  <si>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</si>
  <si>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</si>
  <si>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</si>
  <si>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</si>
  <si>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</si>
  <si>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</si>
  <si>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</si>
  <si>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</si>
  <si>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</si>
  <si>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</si>
  <si>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</si>
  <si>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</si>
  <si>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</si>
  <si>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</si>
  <si>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</si>
  <si>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</si>
  <si>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</si>
  <si>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</si>
  <si>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</si>
  <si>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</si>
  <si>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</si>
  <si>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</si>
  <si>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</si>
  <si>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</si>
  <si>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</si>
  <si>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</si>
  <si>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</si>
  <si>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</si>
  <si>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</si>
  <si>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</si>
  <si>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</si>
  <si>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</si>
  <si>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</si>
  <si>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</si>
  <si>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</si>
  <si>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</si>
  <si>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</si>
  <si>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</si>
  <si>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</si>
  <si>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</si>
  <si>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</si>
  <si>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</si>
  <si>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</si>
  <si>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</si>
  <si>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</si>
  <si>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</si>
  <si>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</si>
  <si>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</si>
  <si>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</si>
  <si>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</si>
  <si>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</si>
  <si>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</si>
  <si>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</si>
  <si>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</si>
  <si>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</si>
  <si>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</si>
  <si>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</si>
  <si>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</si>
  <si>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</si>
  <si>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</si>
  <si>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</si>
  <si>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</si>
  <si>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</si>
  <si>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</si>
  <si>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</si>
  <si>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</si>
  <si>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</si>
  <si>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</si>
  <si>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</si>
  <si>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</si>
  <si>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</si>
  <si>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</si>
  <si>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</si>
  <si>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</si>
  <si>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</si>
  <si>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</si>
  <si>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</si>
  <si>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</si>
  <si>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</si>
  <si>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</si>
  <si>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</si>
  <si>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</si>
  <si>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</si>
  <si>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</si>
  <si>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</si>
  <si>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</si>
  <si>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</si>
  <si>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</si>
  <si>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</si>
  <si>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</si>
  <si>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</si>
  <si>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</si>
  <si>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</si>
  <si>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</si>
  <si>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</si>
  <si>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</si>
  <si>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</si>
  <si>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</si>
  <si>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</si>
  <si>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</si>
  <si>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</si>
  <si>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</si>
  <si>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</si>
  <si>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</si>
  <si>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</si>
  <si>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</si>
  <si>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</si>
  <si>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</si>
  <si>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</si>
  <si>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</si>
  <si>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</si>
  <si>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</si>
  <si>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</si>
  <si>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</si>
  <si>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</si>
  <si>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</si>
  <si>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</si>
  <si>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</si>
  <si>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</si>
  <si>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</si>
  <si>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</si>
  <si>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</si>
  <si>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</si>
  <si>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</si>
  <si>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</si>
  <si>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</si>
  <si>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</si>
  <si>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</si>
  <si>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</si>
  <si>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</si>
  <si>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</si>
  <si>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</si>
  <si>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</si>
  <si>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</si>
  <si>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</si>
  <si>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</si>
  <si>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</si>
  <si>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</si>
  <si>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</si>
  <si>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</si>
  <si>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</si>
  <si>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</si>
  <si>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</si>
  <si>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</si>
  <si>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</si>
  <si>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</si>
  <si>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</si>
  <si>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</si>
  <si>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</si>
  <si>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</si>
  <si>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</si>
  <si>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</si>
  <si>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</si>
  <si>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</si>
  <si>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</si>
  <si>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</si>
  <si>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</si>
  <si>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</si>
  <si>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</si>
  <si>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</si>
  <si>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</si>
  <si>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</si>
  <si>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</si>
  <si>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</si>
  <si>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</si>
  <si>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</si>
  <si>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</si>
  <si>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</si>
  <si>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</si>
  <si>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</si>
  <si>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</si>
  <si>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</si>
  <si>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</si>
  <si>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</si>
  <si>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</si>
  <si>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</si>
  <si>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</si>
  <si>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</si>
  <si>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</si>
  <si>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</si>
  <si>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</si>
  <si>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</si>
  <si>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</si>
  <si>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</si>
  <si>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</si>
  <si>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</si>
  <si>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</si>
  <si>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</si>
  <si>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</si>
  <si>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</si>
  <si>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</si>
  <si>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</si>
  <si>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</si>
  <si>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</si>
  <si>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</si>
  <si>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</si>
  <si>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</si>
  <si>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</si>
  <si>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</si>
  <si>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</si>
  <si>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</si>
  <si>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</si>
  <si>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</si>
  <si>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</si>
  <si>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</si>
  <si>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</si>
  <si>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</si>
  <si>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</si>
  <si>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</si>
  <si>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</si>
  <si>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</si>
  <si>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</si>
  <si>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</si>
  <si>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</si>
  <si>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</si>
  <si>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</si>
  <si>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</si>
  <si>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</si>
  <si>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</si>
  <si>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</si>
  <si>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</si>
  <si>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</si>
  <si>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</si>
  <si>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</si>
  <si>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</si>
  <si>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</si>
  <si>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</si>
  <si>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</si>
  <si>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</si>
  <si>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</si>
  <si>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</si>
  <si>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</si>
  <si>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</si>
  <si>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</si>
  <si>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</si>
  <si>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</si>
  <si>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</si>
  <si>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</si>
  <si>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</si>
  <si>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</si>
  <si>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</si>
  <si>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</si>
  <si>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</si>
  <si>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</si>
  <si>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</si>
  <si>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</si>
  <si>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</si>
  <si>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</si>
  <si>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</si>
  <si>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</si>
  <si>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</si>
  <si>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</si>
  <si>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</si>
  <si>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</si>
  <si>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</si>
  <si>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</si>
  <si>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</si>
  <si>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</si>
  <si>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</si>
  <si>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</si>
  <si>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</si>
  <si>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</si>
  <si>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</si>
  <si>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</si>
  <si>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</si>
  <si>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</si>
  <si>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</si>
  <si>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</si>
  <si>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</si>
  <si>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</si>
  <si>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</si>
  <si>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</si>
  <si>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</si>
  <si>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</si>
  <si>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</si>
  <si>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</si>
  <si>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</si>
  <si>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</si>
  <si>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</si>
  <si>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</si>
  <si>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</si>
  <si>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</si>
  <si>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</si>
  <si>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</si>
  <si>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</si>
  <si>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</si>
  <si>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</si>
  <si>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</si>
  <si>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</si>
  <si>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</si>
  <si>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</si>
  <si>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</si>
  <si>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</si>
  <si>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</si>
  <si>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</si>
  <si>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</si>
  <si>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</si>
  <si>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</si>
  <si>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</si>
  <si>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</si>
  <si>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</si>
  <si>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</si>
  <si>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</si>
  <si>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</si>
  <si>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</si>
  <si>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</si>
  <si>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</si>
  <si>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</si>
  <si>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</si>
  <si>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</si>
  <si>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</si>
  <si>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</si>
  <si>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</si>
  <si>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</si>
  <si>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</si>
  <si>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</si>
  <si>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</si>
  <si>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</si>
  <si>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</si>
  <si>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</si>
  <si>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</si>
  <si>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</si>
  <si>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</si>
  <si>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</si>
  <si>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</si>
  <si>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</si>
  <si>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</si>
  <si>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</si>
  <si>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</si>
  <si>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</si>
  <si>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</si>
  <si>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</si>
  <si>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</si>
  <si>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</si>
  <si>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</si>
  <si>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</si>
  <si>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</si>
  <si>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</si>
  <si>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</si>
  <si>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</si>
  <si>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</si>
  <si>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</si>
  <si>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</si>
  <si>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</si>
  <si>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</si>
  <si>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</si>
  <si>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</si>
  <si>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</si>
  <si>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</si>
  <si>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</si>
  <si>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</si>
  <si>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</si>
  <si>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</si>
  <si>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</si>
  <si>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</si>
  <si>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</si>
  <si>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</si>
  <si>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</si>
  <si>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</si>
  <si>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</si>
  <si>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</si>
  <si>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</si>
  <si>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</si>
  <si>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</si>
  <si>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</si>
  <si>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</si>
  <si>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</si>
  <si>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</si>
  <si>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</si>
  <si>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</si>
  <si>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</si>
  <si>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</si>
  <si>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</si>
  <si>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</si>
  <si>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</si>
  <si>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</si>
  <si>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</si>
  <si>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</si>
  <si>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</si>
  <si>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</si>
  <si>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</si>
  <si>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</si>
  <si>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</si>
  <si>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</si>
  <si>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</si>
  <si>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</si>
  <si>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</si>
  <si>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</si>
  <si>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</si>
  <si>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</si>
  <si>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</si>
  <si>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</si>
  <si>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</si>
  <si>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</si>
  <si>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</si>
  <si>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</si>
  <si>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</si>
  <si>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</si>
  <si>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</si>
  <si>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</si>
  <si>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</si>
  <si>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</si>
  <si>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</si>
  <si>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</si>
  <si>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</si>
  <si>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</si>
  <si>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</si>
  <si>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</si>
  <si>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</si>
  <si>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</si>
  <si>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</si>
  <si>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</si>
  <si>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</si>
  <si>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</si>
  <si>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</si>
  <si>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</si>
  <si>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</si>
  <si>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</si>
  <si>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</si>
  <si>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</si>
  <si>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</si>
  <si>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</si>
  <si>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</si>
  <si>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</si>
  <si>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</si>
  <si>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</si>
  <si>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</si>
  <si>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</si>
  <si>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</si>
  <si>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</si>
  <si>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</si>
  <si>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</si>
  <si>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</si>
  <si>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</si>
  <si>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</si>
  <si>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</si>
  <si>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</si>
  <si>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</si>
  <si>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</si>
  <si>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</si>
  <si>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</si>
  <si>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</si>
  <si>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</si>
  <si>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</si>
  <si>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</si>
  <si>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</si>
  <si>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</si>
  <si>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</si>
  <si>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</si>
  <si>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</si>
  <si>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</si>
  <si>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</si>
  <si>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</si>
  <si>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</si>
  <si>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</si>
  <si>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</si>
  <si>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</si>
  <si>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</si>
  <si>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</si>
  <si>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</si>
  <si>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</si>
  <si>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</si>
  <si>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</si>
  <si>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</si>
  <si>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</si>
  <si>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</si>
  <si>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</si>
  <si>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</si>
  <si>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</si>
  <si>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</si>
  <si>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</si>
  <si>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</si>
  <si>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</si>
  <si>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</si>
  <si>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</si>
  <si>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</si>
  <si>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</si>
  <si>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</si>
  <si>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</si>
  <si>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</si>
  <si>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</si>
  <si>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</si>
  <si>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</si>
  <si>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</si>
  <si>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</si>
  <si>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</si>
  <si>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</si>
  <si>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</si>
  <si>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</si>
  <si>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</si>
  <si>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</si>
  <si>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</si>
  <si>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</si>
  <si>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</si>
  <si>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</si>
  <si>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</si>
  <si>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</si>
  <si>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</si>
  <si>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</si>
  <si>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</si>
  <si>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</si>
  <si>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</si>
  <si>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</si>
  <si>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</si>
  <si>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</si>
  <si>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</si>
  <si>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</si>
  <si>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</si>
  <si>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</si>
  <si>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</si>
  <si>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</si>
  <si>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</si>
  <si>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</si>
  <si>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</si>
  <si>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</si>
  <si>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</si>
  <si>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</si>
  <si>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</si>
  <si>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</si>
  <si>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</si>
  <si>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</si>
  <si>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</si>
  <si>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</si>
  <si>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</si>
  <si>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</si>
  <si>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</si>
  <si>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</si>
  <si>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</si>
  <si>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</si>
  <si>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</si>
  <si>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</si>
  <si>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</si>
  <si>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</si>
  <si>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</si>
  <si>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</si>
  <si>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</si>
  <si>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</si>
  <si>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</si>
  <si>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</si>
  <si>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</si>
  <si>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</si>
  <si>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</si>
  <si>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</si>
  <si>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</si>
  <si>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</si>
  <si>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</si>
  <si>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</si>
  <si>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</si>
  <si>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</si>
  <si>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</si>
  <si>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</si>
  <si>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</si>
  <si>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</si>
  <si>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</si>
  <si>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</si>
  <si>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</si>
  <si>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</si>
  <si>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</si>
  <si>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</si>
  <si>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</si>
  <si>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</si>
  <si>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</si>
  <si>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</si>
  <si>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</si>
  <si>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</si>
  <si>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</si>
  <si>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</si>
  <si>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</si>
  <si>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</si>
  <si>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</si>
  <si>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</si>
  <si>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</si>
  <si>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</si>
  <si>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</si>
  <si>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</si>
  <si>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</si>
  <si>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</si>
  <si>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</si>
  <si>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</si>
  <si>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</si>
  <si>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</si>
  <si>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</si>
  <si>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</si>
  <si>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</si>
  <si>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</si>
  <si>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</si>
  <si>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</si>
  <si>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</si>
  <si>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</si>
  <si>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</si>
  <si>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</si>
  <si>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</si>
  <si>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</si>
  <si>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</si>
  <si>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</si>
  <si>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</si>
  <si>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</si>
  <si>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</si>
  <si>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</si>
  <si>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</si>
  <si>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</si>
  <si>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</si>
  <si>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</si>
  <si>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</si>
  <si>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</si>
  <si>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</si>
  <si>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</si>
  <si>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</si>
  <si>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</si>
  <si>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</si>
  <si>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</si>
  <si>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</si>
  <si>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</si>
  <si>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</si>
  <si>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</si>
  <si>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</si>
  <si>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</si>
  <si>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</si>
  <si>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</si>
  <si>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</si>
  <si>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</si>
  <si>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</si>
  <si>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</si>
  <si>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</si>
  <si>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</si>
  <si>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</si>
  <si>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</si>
  <si>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</si>
  <si>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</si>
  <si>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</si>
  <si>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</si>
  <si>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</si>
  <si>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</si>
  <si>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</si>
  <si>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</si>
  <si>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</si>
  <si>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</si>
  <si>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</si>
  <si>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</si>
  <si>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</si>
  <si>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</si>
  <si>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</si>
  <si>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</si>
  <si>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</si>
  <si>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</si>
  <si>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</si>
  <si>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</si>
  <si>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</si>
  <si>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</si>
  <si>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</si>
  <si>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</si>
  <si>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</si>
  <si>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</si>
  <si>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</si>
  <si>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</si>
  <si>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</si>
  <si>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</si>
  <si>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</si>
  <si>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</si>
  <si>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</si>
  <si>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</si>
  <si>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</si>
  <si>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</si>
  <si>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</si>
  <si>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</si>
  <si>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</si>
  <si>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</si>
  <si>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</si>
  <si>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</si>
  <si>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</si>
  <si>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</si>
  <si>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</si>
  <si>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</si>
  <si>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</si>
  <si>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</si>
  <si>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</si>
  <si>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</si>
  <si>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</si>
  <si>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</si>
  <si>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</si>
  <si>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</si>
  <si>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</si>
  <si>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</si>
  <si>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</si>
  <si>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</si>
  <si>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</si>
  <si>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</si>
  <si>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</si>
  <si>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</si>
  <si>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</si>
  <si>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</si>
  <si>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</si>
  <si>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</si>
  <si>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</si>
  <si>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</si>
  <si>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</si>
  <si>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</si>
  <si>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</si>
  <si>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</si>
  <si>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</si>
  <si>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</si>
  <si>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</si>
  <si>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</si>
  <si>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</si>
  <si>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</si>
  <si>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</si>
  <si>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</si>
  <si>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</si>
  <si>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</si>
  <si>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</si>
  <si>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</si>
  <si>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</si>
  <si>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</si>
  <si>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</si>
  <si>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</si>
  <si>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</si>
  <si>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</si>
  <si>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</si>
  <si>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</si>
  <si>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</si>
  <si>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</si>
  <si>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</si>
  <si>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</si>
  <si>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</si>
  <si>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</si>
  <si>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</si>
  <si>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</si>
  <si>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</si>
  <si>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</si>
  <si>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</si>
  <si>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</si>
  <si>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</si>
  <si>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</si>
  <si>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</si>
  <si>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</si>
  <si>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</si>
  <si>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</si>
  <si>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</si>
  <si>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</si>
  <si>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</si>
  <si>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</si>
  <si>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</si>
  <si>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</si>
  <si>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</si>
  <si>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</si>
  <si>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</si>
  <si>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</si>
  <si>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</si>
  <si>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</si>
  <si>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</si>
  <si>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</si>
  <si>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</si>
  <si>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</si>
  <si>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</si>
  <si>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</si>
  <si>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</si>
  <si>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</si>
  <si>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</si>
  <si>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</si>
  <si>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</si>
  <si>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</si>
  <si>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</si>
  <si>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</si>
  <si>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</si>
  <si>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</si>
  <si>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</si>
  <si>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</si>
  <si>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</si>
  <si>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</si>
  <si>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</si>
  <si>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</si>
  <si>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</si>
  <si>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</si>
  <si>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</si>
  <si>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</si>
  <si>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</si>
  <si>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</si>
  <si>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</si>
  <si>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</si>
  <si>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</si>
  <si>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</si>
  <si>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</si>
  <si>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</si>
  <si>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</si>
  <si>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</si>
  <si>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</si>
  <si>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</si>
  <si>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</si>
  <si>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</si>
  <si>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</si>
  <si>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</si>
  <si>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</si>
  <si>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</si>
  <si>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</si>
  <si>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</si>
  <si>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</si>
  <si>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</si>
  <si>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</si>
  <si>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</si>
  <si>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</si>
  <si>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</si>
  <si>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</si>
  <si>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</si>
  <si>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</si>
  <si>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</si>
  <si>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</si>
  <si>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</si>
  <si>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</si>
  <si>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</si>
  <si>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</si>
  <si>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</si>
  <si>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</si>
  <si>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</si>
  <si>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</si>
  <si>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</si>
  <si>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</si>
  <si>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</si>
  <si>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</si>
  <si>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</si>
  <si>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</si>
  <si>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</si>
  <si>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</si>
  <si>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</si>
  <si>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</si>
  <si>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</si>
  <si>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</si>
  <si>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</si>
  <si>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</si>
  <si>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</si>
  <si>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</si>
  <si>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</si>
  <si>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</si>
  <si>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</si>
  <si>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</si>
  <si>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</si>
  <si>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</si>
  <si>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</si>
  <si>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</si>
  <si>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</si>
  <si>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</si>
  <si>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</si>
  <si>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</si>
  <si>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</si>
  <si>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</si>
  <si>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</si>
  <si>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</si>
  <si>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</si>
  <si>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</si>
  <si>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</si>
  <si>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</si>
  <si>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</si>
  <si>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</si>
  <si>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</si>
  <si>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</si>
  <si>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</si>
  <si>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</si>
  <si>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</si>
  <si>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</si>
  <si>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</si>
  <si>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</si>
  <si>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</si>
  <si>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</si>
  <si>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</si>
  <si>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</si>
  <si>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</si>
  <si>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</si>
  <si>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</si>
  <si>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</si>
  <si>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</si>
  <si>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</si>
  <si>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</si>
  <si>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</si>
  <si>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</si>
  <si>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</si>
  <si>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</si>
  <si>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</si>
  <si>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</si>
  <si>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</si>
  <si>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</si>
  <si>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</si>
  <si>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</si>
  <si>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</si>
  <si>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</si>
  <si>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</si>
  <si>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</si>
  <si>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</si>
  <si>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</si>
  <si>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</si>
  <si>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</si>
  <si>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</si>
  <si>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</si>
  <si>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</si>
  <si>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</si>
  <si>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</si>
  <si>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</si>
  <si>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</si>
  <si>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</si>
  <si>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</si>
  <si>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</si>
  <si>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</si>
  <si>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</si>
  <si>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</si>
  <si>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</si>
  <si>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</si>
  <si>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</si>
  <si>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</si>
  <si>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</si>
  <si>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</si>
  <si>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</si>
  <si>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</si>
  <si>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</si>
  <si>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</si>
  <si>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</si>
  <si>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</si>
  <si>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</si>
  <si>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</si>
  <si>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</si>
  <si>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</si>
  <si>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</si>
  <si>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</si>
  <si>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</si>
  <si>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</si>
  <si>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</si>
  <si>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</si>
  <si>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</si>
  <si>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</si>
  <si>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</si>
  <si>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</si>
  <si>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</si>
  <si>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</si>
  <si>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</si>
  <si>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</si>
  <si>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</si>
  <si>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</si>
  <si>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</si>
  <si>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</si>
  <si>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</si>
  <si>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</si>
  <si>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</si>
  <si>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</si>
  <si>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</si>
  <si>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</si>
  <si>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</si>
  <si>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</si>
  <si>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</si>
  <si>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</si>
  <si>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</si>
  <si>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</si>
  <si>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</si>
  <si>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</si>
  <si>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</si>
  <si>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</si>
  <si>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</si>
  <si>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</si>
  <si>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</si>
  <si>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</si>
  <si>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</si>
  <si>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</si>
  <si>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</si>
  <si>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</si>
  <si>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</si>
  <si>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</si>
  <si>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</si>
  <si>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</si>
  <si>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</si>
  <si>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</si>
  <si>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</si>
  <si>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</si>
  <si>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</si>
  <si>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</si>
  <si>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</si>
  <si>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</si>
  <si>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</si>
  <si>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</si>
  <si>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</si>
  <si>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</si>
  <si>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</si>
  <si>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</si>
  <si>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</si>
  <si>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</si>
  <si>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</si>
  <si>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</si>
  <si>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</si>
  <si>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</si>
  <si>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</si>
  <si>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</si>
  <si>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</si>
  <si>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</si>
  <si>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</si>
  <si>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</si>
  <si>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</si>
  <si>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</si>
  <si>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</si>
  <si>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</si>
  <si>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</si>
  <si>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</si>
  <si>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</si>
  <si>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</si>
  <si>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</si>
  <si>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</si>
  <si>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</si>
  <si>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</si>
  <si>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</si>
  <si>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</si>
  <si>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</si>
  <si>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</si>
  <si>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</si>
  <si>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</si>
  <si>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</si>
  <si>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</si>
  <si>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</si>
  <si>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</si>
  <si>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</si>
  <si>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</si>
  <si>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</si>
  <si>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</si>
  <si>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</si>
  <si>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</si>
  <si>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</si>
  <si>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</si>
  <si>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</si>
  <si>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</si>
  <si>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</si>
  <si>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</si>
  <si>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</si>
  <si>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</si>
  <si>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</si>
  <si>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</si>
  <si>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</si>
  <si>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</si>
  <si>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</si>
  <si>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</si>
  <si>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</si>
  <si>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</si>
  <si>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</si>
  <si>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</si>
  <si>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</si>
  <si>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</si>
  <si>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</si>
  <si>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</si>
  <si>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</si>
  <si>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</si>
  <si>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</si>
  <si>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</si>
  <si>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</si>
  <si>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</si>
  <si>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</si>
  <si>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</si>
  <si>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</si>
  <si>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</si>
  <si>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</si>
  <si>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</si>
  <si>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</si>
  <si>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</si>
  <si>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</si>
  <si>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</si>
  <si>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</si>
  <si>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</si>
  <si>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</si>
  <si>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</si>
  <si>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</si>
  <si>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</si>
  <si>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</si>
  <si>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</si>
  <si>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</si>
  <si>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</si>
  <si>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</si>
  <si>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</si>
  <si>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</si>
  <si>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</si>
  <si>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</si>
  <si>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</si>
  <si>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</si>
  <si>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</si>
  <si>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</si>
  <si>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</si>
  <si>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</si>
  <si>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</si>
  <si>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</si>
  <si>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</si>
  <si>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</si>
  <si>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</si>
  <si>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</si>
  <si>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</si>
  <si>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</si>
  <si>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</si>
  <si>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</si>
  <si>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</si>
  <si>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</si>
  <si>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</si>
  <si>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</si>
  <si>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</si>
  <si>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</si>
  <si>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</si>
  <si>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</si>
  <si>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</si>
  <si>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</si>
  <si>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</si>
  <si>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</si>
  <si>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</si>
  <si>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</si>
  <si>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</si>
  <si>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</si>
  <si>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</si>
  <si>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</si>
  <si>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</si>
  <si>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</si>
  <si>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</si>
  <si>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</si>
  <si>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</si>
  <si>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</si>
  <si>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</si>
  <si>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</si>
  <si>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</si>
  <si>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</si>
  <si>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</si>
  <si>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</si>
  <si>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</si>
  <si>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</si>
  <si>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</si>
  <si>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</si>
  <si>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</si>
  <si>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</si>
  <si>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</si>
  <si>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</si>
  <si>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</si>
  <si>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</si>
  <si>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</si>
  <si>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</si>
  <si>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</si>
  <si>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</si>
  <si>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</si>
  <si>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</si>
  <si>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</si>
  <si>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</si>
  <si>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</si>
  <si>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</si>
  <si>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</si>
  <si>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</si>
  <si>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</si>
  <si>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</si>
  <si>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</si>
  <si>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</si>
  <si>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</si>
  <si>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</si>
  <si>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</si>
  <si>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</si>
  <si>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</si>
  <si>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</si>
  <si>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</si>
  <si>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</si>
  <si>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</si>
  <si>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</si>
  <si>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</si>
  <si>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</si>
  <si>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</si>
  <si>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</si>
  <si>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</si>
  <si>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</si>
  <si>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</si>
  <si>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</si>
  <si>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</si>
  <si>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</si>
  <si>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</si>
  <si>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</si>
  <si>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</si>
  <si>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</si>
  <si>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</si>
  <si>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</si>
  <si>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</si>
  <si>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</si>
  <si>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</si>
  <si>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</si>
  <si>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</si>
  <si>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</si>
  <si>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</si>
  <si>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</si>
  <si>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</si>
  <si>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</si>
  <si>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</si>
  <si>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</si>
  <si>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</si>
  <si>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</si>
  <si>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</si>
  <si>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</si>
  <si>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</si>
  <si>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</si>
  <si>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</si>
  <si>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</si>
  <si>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</si>
  <si>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</si>
  <si>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</si>
  <si>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</si>
  <si>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</si>
  <si>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</si>
  <si>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</si>
  <si>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</si>
  <si>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</si>
  <si>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</si>
  <si>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</si>
  <si>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</si>
  <si>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</si>
  <si>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</si>
  <si>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</si>
  <si>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</si>
  <si>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</si>
  <si>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</si>
  <si>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</si>
  <si>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</si>
  <si>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</si>
  <si>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</si>
  <si>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</si>
  <si>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</si>
  <si>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</si>
  <si>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</si>
  <si>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</si>
  <si>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</si>
  <si>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</si>
  <si>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</si>
  <si>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</si>
  <si>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</si>
  <si>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</si>
  <si>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</si>
  <si>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</si>
  <si>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</si>
  <si>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</si>
  <si>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</si>
  <si>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</si>
  <si>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</si>
  <si>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</si>
  <si>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</si>
  <si>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</si>
  <si>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</si>
  <si>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</si>
  <si>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</si>
  <si>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</si>
  <si>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</si>
  <si>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</si>
  <si>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</si>
  <si>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</si>
  <si>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</si>
  <si>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</si>
  <si>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</si>
  <si>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</si>
  <si>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</si>
  <si>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</si>
  <si>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</si>
  <si>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</si>
  <si>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</si>
  <si>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</si>
  <si>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</si>
  <si>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</si>
  <si>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</si>
  <si>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</si>
  <si>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</si>
  <si>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</si>
  <si>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</si>
  <si>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</si>
  <si>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</si>
  <si>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</si>
  <si>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</si>
  <si>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</si>
  <si>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</si>
  <si>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</si>
  <si>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</si>
  <si>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</si>
  <si>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</si>
  <si>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</si>
  <si>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</si>
  <si>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</si>
  <si>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</si>
  <si>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</si>
  <si>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</si>
  <si>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</si>
  <si>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</si>
  <si>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</si>
  <si>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</si>
  <si>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</si>
  <si>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</si>
  <si>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</si>
  <si>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</si>
  <si>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</si>
  <si>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</si>
  <si>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</si>
  <si>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</si>
  <si>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</si>
  <si>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</si>
  <si>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</si>
  <si>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</si>
  <si>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</si>
  <si>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</si>
  <si>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</si>
  <si>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</si>
  <si>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</si>
  <si>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</si>
  <si>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</si>
  <si>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</si>
  <si>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</si>
  <si>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</si>
  <si>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</si>
  <si>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</si>
  <si>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</si>
  <si>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</si>
  <si>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</si>
  <si>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</si>
  <si>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</si>
  <si>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</si>
  <si>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</si>
  <si>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</si>
  <si>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</si>
  <si>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</si>
  <si>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</si>
  <si>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</si>
  <si>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</si>
  <si>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</si>
  <si>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</si>
  <si>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</si>
  <si>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</si>
  <si>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</si>
  <si>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</si>
  <si>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</si>
  <si>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</si>
  <si>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</si>
  <si>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</si>
  <si>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</si>
  <si>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</si>
  <si>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</si>
  <si>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</si>
  <si>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</si>
  <si>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</si>
  <si>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</si>
  <si>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</si>
  <si>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</si>
  <si>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</si>
  <si>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</si>
  <si>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</si>
  <si>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</si>
  <si>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</si>
  <si>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</si>
  <si>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</si>
  <si>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</si>
  <si>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</si>
  <si>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</si>
  <si>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</si>
  <si>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</si>
  <si>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</si>
  <si>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</si>
  <si>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</si>
  <si>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</si>
  <si>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</si>
  <si>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</si>
  <si>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</si>
  <si>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</si>
  <si>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</si>
  <si>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</si>
  <si>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</si>
  <si>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</si>
  <si>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</si>
  <si>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</si>
  <si>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</si>
  <si>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</si>
  <si>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</si>
  <si>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</si>
  <si>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</si>
  <si>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</si>
  <si>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</si>
  <si>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</si>
  <si>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</si>
  <si>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</si>
  <si>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</si>
  <si>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</si>
  <si>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</si>
  <si>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</si>
  <si>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</si>
  <si>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</si>
  <si>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</si>
  <si>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</si>
  <si>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</si>
  <si>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</si>
  <si>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</si>
  <si>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</si>
  <si>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</si>
  <si>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</si>
  <si>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</si>
  <si>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</si>
  <si>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</si>
  <si>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</si>
  <si>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</si>
  <si>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</si>
  <si>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</si>
  <si>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</si>
  <si>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</si>
  <si>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</si>
  <si>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</si>
  <si>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</si>
  <si>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</si>
  <si>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</si>
  <si>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</si>
  <si>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</si>
  <si>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</si>
  <si>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</si>
  <si>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</si>
  <si>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</si>
  <si>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</si>
  <si>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</si>
  <si>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</si>
  <si>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</si>
  <si>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</si>
  <si>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</si>
  <si>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</si>
  <si>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</si>
  <si>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</si>
  <si>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</si>
  <si>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</si>
  <si>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</si>
  <si>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</si>
  <si>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</si>
  <si>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</si>
  <si>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</si>
  <si>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</si>
  <si>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</si>
  <si>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</si>
  <si>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</si>
  <si>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</si>
  <si>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</si>
  <si>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</si>
  <si>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</si>
  <si>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</si>
  <si>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</si>
  <si>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</si>
  <si>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</si>
  <si>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</si>
  <si>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</si>
  <si>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</si>
  <si>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</si>
  <si>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</si>
  <si>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</si>
  <si>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</si>
  <si>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</si>
  <si>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</si>
  <si>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</si>
  <si>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</si>
  <si>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</si>
  <si>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</si>
  <si>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</si>
  <si>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</si>
  <si>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</si>
  <si>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</si>
  <si>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</si>
  <si>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</si>
  <si>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</si>
  <si>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</si>
  <si>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</si>
  <si>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</si>
  <si>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</si>
  <si>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</si>
  <si>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</si>
  <si>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</si>
  <si>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</si>
  <si>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</si>
  <si>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</si>
  <si>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</si>
  <si>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</si>
  <si>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</si>
  <si>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</si>
  <si>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</si>
  <si>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</si>
  <si>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</si>
  <si>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</si>
  <si>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</si>
  <si>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</si>
  <si>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</si>
  <si>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</si>
  <si>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</si>
  <si>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</si>
  <si>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</si>
  <si>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</si>
  <si>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</si>
  <si>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</si>
  <si>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</si>
  <si>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</si>
  <si>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</si>
  <si>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</si>
  <si>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</si>
  <si>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</si>
  <si>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</si>
  <si>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</si>
  <si>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</si>
  <si>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</si>
  <si>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</si>
  <si>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</si>
  <si>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</si>
  <si>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</si>
  <si>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</si>
  <si>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</si>
  <si>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</si>
  <si>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</si>
  <si>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</si>
  <si>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</si>
  <si>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</si>
  <si>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</si>
  <si>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</si>
  <si>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</si>
  <si>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</si>
  <si>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</si>
  <si>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</si>
  <si>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</si>
  <si>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</si>
  <si>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</si>
  <si>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</si>
  <si>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</si>
  <si>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</si>
  <si>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</si>
  <si>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</si>
  <si>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</si>
  <si>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</si>
  <si>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</si>
  <si>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</si>
  <si>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</si>
  <si>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</si>
  <si>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</si>
  <si>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</si>
  <si>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</si>
  <si>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</si>
  <si>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</si>
  <si>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</si>
  <si>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</si>
  <si>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</si>
  <si>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</si>
  <si>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</si>
  <si>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</si>
  <si>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</si>
  <si>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</si>
  <si>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</si>
  <si>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</si>
  <si>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</si>
  <si>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</si>
  <si>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</si>
  <si>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</si>
  <si>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</si>
  <si>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</si>
  <si>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</si>
  <si>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</si>
  <si>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</si>
  <si>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</si>
  <si>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</si>
  <si>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</si>
  <si>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</si>
  <si>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</si>
  <si>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</si>
  <si>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</si>
  <si>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</si>
  <si>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</si>
  <si>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</si>
  <si>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</si>
  <si>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</si>
  <si>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</si>
  <si>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</si>
  <si>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</si>
  <si>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</si>
  <si>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</si>
  <si>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</si>
  <si>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</si>
  <si>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</si>
  <si>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</si>
  <si>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</si>
  <si>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</si>
  <si>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</si>
  <si>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</si>
  <si>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</si>
  <si>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</si>
  <si>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</si>
  <si>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</si>
  <si>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</si>
  <si>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</si>
  <si>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</si>
  <si>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</si>
  <si>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</si>
  <si>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</si>
  <si>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</si>
  <si>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</si>
  <si>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</si>
  <si>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</si>
  <si>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</si>
  <si>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</si>
  <si>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</si>
  <si>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</si>
  <si>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</si>
  <si>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</si>
  <si>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</si>
  <si>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</si>
  <si>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</si>
  <si>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</si>
  <si>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</si>
  <si>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</si>
  <si>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</si>
  <si>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</si>
  <si>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</si>
  <si>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</si>
  <si>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</si>
  <si>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</si>
  <si>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</si>
  <si>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</si>
  <si>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</si>
  <si>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</si>
  <si>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</si>
  <si>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</si>
  <si>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</si>
  <si>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</si>
  <si>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</si>
  <si>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</si>
  <si>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</si>
  <si>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</si>
  <si>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</si>
  <si>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</si>
  <si>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</si>
  <si>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</si>
  <si>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</si>
  <si>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</si>
  <si>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</si>
  <si>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</si>
  <si>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</si>
  <si>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</si>
  <si>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</si>
  <si>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</si>
  <si>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</si>
  <si>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</si>
  <si>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</si>
  <si>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</si>
  <si>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</si>
  <si>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</si>
  <si>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</si>
  <si>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</si>
  <si>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</si>
  <si>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</si>
  <si>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</si>
  <si>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</si>
  <si>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</si>
  <si>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</si>
  <si>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</si>
  <si>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</si>
  <si>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</si>
  <si>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</si>
  <si>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</si>
  <si>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</si>
  <si>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</si>
  <si>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</si>
  <si>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</si>
  <si>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</si>
  <si>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</si>
  <si>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</si>
  <si>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</si>
  <si>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</si>
  <si>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</si>
  <si>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</si>
  <si>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</si>
  <si>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</si>
  <si>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</si>
  <si>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</si>
  <si>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</si>
  <si>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</si>
  <si>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</si>
  <si>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</si>
  <si>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</si>
  <si>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</si>
  <si>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</si>
  <si>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</si>
  <si>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</si>
  <si>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</si>
  <si>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</si>
  <si>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</si>
  <si>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</si>
  <si>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</si>
  <si>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</si>
  <si>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</si>
  <si>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</si>
  <si>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</si>
  <si>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</si>
  <si>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</si>
  <si>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</si>
  <si>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</si>
  <si>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</si>
  <si>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</si>
  <si>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</si>
  <si>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</si>
  <si>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</si>
  <si>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</si>
  <si>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</si>
  <si>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</si>
  <si>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</si>
  <si>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</si>
  <si>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</si>
  <si>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</si>
  <si>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</si>
  <si>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</si>
  <si>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</si>
  <si>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</si>
  <si>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</si>
  <si>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</si>
  <si>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</si>
  <si>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</si>
  <si>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</si>
  <si>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</si>
  <si>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</si>
  <si>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</si>
  <si>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</si>
  <si>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</si>
  <si>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</si>
  <si>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</si>
  <si>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</si>
  <si>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</si>
  <si>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</si>
  <si>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</si>
  <si>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</si>
  <si>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</si>
  <si>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</si>
  <si>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</si>
  <si>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</si>
  <si>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</si>
  <si>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</si>
  <si>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</si>
  <si>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</si>
  <si>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</si>
  <si>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</si>
  <si>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</si>
  <si>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</si>
  <si>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</si>
  <si>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</si>
  <si>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</si>
  <si>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</si>
  <si>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</si>
  <si>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</si>
  <si>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</si>
  <si>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</si>
  <si>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</si>
  <si>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</si>
  <si>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</si>
  <si>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</si>
  <si>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</si>
  <si>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</si>
  <si>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</si>
  <si>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</si>
  <si>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</si>
  <si>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</si>
  <si>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</si>
  <si>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</si>
  <si>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</si>
  <si>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</si>
  <si>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</si>
  <si>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</si>
  <si>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</si>
  <si>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</si>
  <si>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</si>
  <si>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</si>
  <si>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</si>
  <si>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</si>
  <si>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</si>
  <si>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</si>
  <si>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</si>
  <si>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</si>
  <si>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</si>
  <si>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</si>
  <si>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</si>
  <si>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</si>
  <si>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</si>
  <si>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</si>
  <si>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</si>
  <si>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</si>
  <si>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</si>
  <si>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</si>
  <si>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</si>
  <si>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</si>
  <si>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</si>
  <si>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</si>
  <si>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</si>
  <si>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</si>
  <si>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</si>
  <si>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</si>
  <si>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</si>
  <si>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</si>
  <si>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</si>
  <si>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</si>
  <si>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</si>
  <si>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</si>
  <si>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</si>
  <si>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</si>
  <si>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</si>
  <si>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</si>
  <si>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</si>
  <si>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</si>
  <si>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</si>
  <si>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</si>
  <si>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</si>
  <si>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</si>
  <si>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</si>
  <si>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</si>
  <si>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</si>
  <si>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</si>
  <si>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</si>
  <si>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</si>
  <si>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</si>
  <si>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</si>
  <si>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</si>
  <si>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</si>
  <si>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</si>
  <si>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</si>
  <si>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</si>
  <si>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</si>
  <si>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</si>
  <si>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</si>
  <si>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</si>
  <si>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</si>
  <si>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</si>
  <si>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</si>
  <si>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</si>
  <si>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</si>
  <si>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</si>
  <si>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</si>
  <si>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</si>
  <si>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</si>
  <si>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</si>
  <si>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</si>
  <si>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</si>
  <si>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</si>
  <si>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</si>
  <si>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</si>
  <si>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</si>
  <si>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</si>
  <si>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</si>
  <si>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</si>
  <si>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</si>
  <si>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</si>
  <si>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</si>
  <si>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</si>
  <si>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</si>
  <si>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</si>
  <si>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</si>
  <si>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</si>
  <si>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</si>
  <si>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</si>
  <si>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</si>
  <si>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</si>
  <si>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</si>
  <si>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</si>
  <si>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</si>
  <si>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</si>
  <si>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</si>
  <si>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</si>
  <si>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</si>
  <si>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</si>
  <si>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</si>
  <si>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</si>
  <si>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</si>
  <si>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</si>
  <si>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</si>
  <si>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</si>
  <si>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</si>
  <si>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</si>
  <si>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</si>
  <si>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</si>
  <si>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</si>
  <si>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</si>
  <si>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</si>
  <si>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</si>
  <si>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</si>
  <si>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</si>
  <si>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</si>
  <si>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</si>
  <si>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</si>
  <si>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</si>
  <si>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</si>
  <si>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</si>
  <si>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</si>
  <si>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</si>
  <si>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</si>
  <si>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</si>
  <si>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</si>
  <si>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</si>
  <si>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</si>
  <si>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</si>
  <si>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</si>
  <si>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</si>
  <si>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</si>
  <si>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</si>
  <si>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</si>
  <si>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</si>
  <si>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</si>
  <si>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</si>
  <si>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</si>
  <si>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</si>
  <si>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</si>
  <si>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</si>
  <si>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</si>
  <si>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</si>
  <si>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</si>
  <si>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</si>
  <si>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</si>
  <si>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</si>
  <si>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</si>
  <si>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</si>
  <si>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</si>
  <si>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</si>
  <si>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</si>
  <si>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</si>
  <si>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</si>
  <si>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</si>
  <si>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</si>
  <si>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</si>
  <si>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</si>
  <si>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</si>
  <si>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</si>
  <si>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</si>
  <si>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</si>
  <si>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</si>
  <si>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</si>
  <si>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</si>
  <si>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</si>
  <si>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</si>
  <si>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</si>
  <si>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</si>
  <si>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</si>
  <si>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</si>
  <si>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</si>
  <si>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</si>
  <si>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</si>
  <si>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</si>
  <si>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</si>
  <si>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</si>
  <si>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</si>
  <si>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</si>
  <si>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</si>
  <si>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</si>
  <si>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</si>
  <si>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</si>
  <si>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</si>
  <si>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</si>
  <si>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</si>
  <si>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</si>
  <si>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</si>
  <si>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</si>
  <si>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</si>
  <si>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</si>
  <si>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</si>
  <si>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</si>
  <si>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</si>
  <si>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</si>
  <si>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</si>
  <si>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</si>
  <si>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</si>
  <si>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</si>
  <si>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</si>
  <si>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</si>
  <si>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</si>
  <si>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</si>
  <si>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</si>
  <si>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</si>
  <si>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</si>
  <si>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</si>
  <si>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</si>
  <si>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</si>
  <si>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</si>
  <si>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</si>
  <si>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</si>
  <si>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</si>
  <si>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</si>
  <si>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</si>
  <si>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</si>
  <si>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</si>
  <si>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</si>
  <si>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</si>
  <si>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</si>
  <si>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</si>
  <si>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</si>
  <si>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</si>
  <si>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</si>
  <si>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</si>
  <si>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</si>
  <si>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</si>
  <si>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</si>
  <si>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</si>
  <si>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</si>
  <si>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</si>
  <si>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</si>
  <si>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</si>
  <si>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</si>
  <si>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</si>
  <si>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</si>
  <si>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</si>
  <si>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</si>
  <si>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</si>
  <si>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</si>
  <si>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</si>
  <si>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</si>
  <si>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</si>
  <si>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</si>
  <si>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</si>
  <si>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</si>
  <si>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</si>
  <si>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</si>
  <si>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</si>
  <si>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</si>
  <si>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</si>
  <si>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</si>
  <si>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</si>
  <si>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</si>
  <si>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</si>
  <si>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</si>
  <si>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</si>
  <si>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</si>
  <si>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</si>
  <si>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</si>
  <si>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</si>
  <si>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</si>
  <si>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</si>
  <si>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</si>
  <si>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</si>
  <si>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</si>
  <si>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</si>
  <si>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</si>
  <si>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</si>
  <si>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</si>
  <si>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</si>
  <si>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</si>
  <si>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</si>
  <si>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</si>
  <si>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</si>
  <si>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</si>
  <si>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</si>
  <si>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</si>
  <si>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</si>
  <si>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</si>
  <si>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</si>
  <si>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</si>
  <si>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</si>
  <si>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</si>
  <si>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</si>
  <si>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</si>
  <si>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</si>
  <si>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</si>
  <si>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</si>
  <si>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</si>
  <si>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</si>
  <si>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</si>
  <si>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</si>
  <si>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</si>
  <si>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</si>
  <si>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</si>
  <si>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</si>
  <si>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</si>
  <si>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</si>
  <si>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</si>
  <si>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</si>
  <si>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</si>
  <si>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</si>
  <si>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</si>
  <si>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</si>
  <si>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</si>
  <si>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</si>
  <si>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</si>
  <si>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</si>
  <si>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</si>
  <si>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</si>
  <si>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</si>
  <si>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</si>
  <si>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</si>
  <si>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</si>
  <si>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</si>
  <si>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</si>
  <si>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</si>
  <si>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</si>
  <si>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</si>
  <si>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</si>
  <si>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</si>
  <si>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</si>
  <si>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</si>
  <si>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</si>
  <si>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</si>
  <si>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</si>
  <si>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</si>
  <si>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</si>
  <si>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</si>
  <si>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</si>
  <si>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</si>
  <si>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</si>
  <si>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</si>
  <si>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</si>
  <si>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</si>
  <si>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</si>
  <si>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</si>
  <si>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</si>
  <si>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</si>
  <si>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</si>
  <si>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</si>
  <si>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</si>
  <si>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</si>
  <si>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</si>
  <si>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</si>
  <si>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</si>
  <si>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</si>
  <si>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</si>
  <si>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</si>
  <si>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</si>
  <si>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</si>
  <si>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</si>
  <si>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</si>
  <si>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</si>
  <si>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</si>
  <si>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</si>
  <si>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</si>
  <si>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</si>
  <si>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</si>
  <si>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</si>
  <si>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</si>
  <si>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</si>
  <si>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</si>
  <si>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</si>
  <si>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</si>
  <si>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</si>
  <si>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</si>
  <si>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</si>
  <si>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</si>
  <si>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</si>
  <si>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</si>
  <si>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</si>
  <si>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</si>
  <si>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</si>
  <si>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</si>
  <si>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</si>
  <si>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</si>
  <si>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</si>
  <si>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</si>
  <si>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</si>
  <si>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</si>
  <si>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</si>
  <si>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</si>
  <si>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</si>
  <si>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</si>
  <si>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</si>
  <si>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</si>
  <si>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</si>
  <si>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</si>
  <si>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</si>
  <si>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</si>
  <si>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</si>
  <si>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</si>
  <si>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</si>
  <si>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</si>
  <si>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</si>
  <si>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</si>
  <si>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</si>
  <si>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</si>
  <si>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</si>
  <si>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</si>
  <si>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</si>
  <si>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</si>
  <si>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</si>
  <si>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</si>
  <si>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</si>
  <si>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</si>
  <si>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</si>
  <si>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</si>
  <si>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</si>
  <si>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</si>
  <si>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</si>
  <si>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</si>
  <si>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</si>
  <si>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</si>
  <si>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</si>
  <si>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</si>
  <si>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</si>
  <si>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</si>
  <si>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</si>
  <si>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</si>
  <si>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</si>
  <si>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</si>
  <si>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</si>
  <si>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</si>
  <si>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</si>
  <si>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</si>
  <si>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</si>
  <si>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</si>
  <si>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</si>
  <si>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</si>
  <si>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</si>
  <si>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</si>
  <si>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</si>
  <si>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</si>
  <si>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</si>
  <si>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</si>
  <si>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</si>
  <si>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</si>
  <si>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</si>
  <si>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</si>
  <si>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</si>
  <si>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</si>
  <si>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</si>
  <si>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</si>
  <si>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</si>
  <si>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</si>
  <si>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</si>
  <si>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</si>
  <si>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</si>
  <si>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</si>
  <si>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</si>
  <si>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</si>
  <si>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</si>
  <si>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</si>
  <si>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</si>
  <si>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</si>
  <si>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</si>
  <si>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</si>
  <si>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</si>
  <si>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</si>
  <si>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</si>
  <si>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</si>
  <si>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</si>
  <si>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</si>
  <si>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</si>
  <si>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</si>
  <si>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</si>
  <si>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</si>
  <si>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</si>
  <si>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</si>
  <si>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</si>
  <si>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</si>
  <si>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</si>
  <si>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</si>
  <si>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</si>
  <si>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</si>
  <si>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</si>
  <si>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</si>
  <si>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</si>
  <si>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</si>
  <si>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</si>
  <si>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</si>
  <si>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</si>
  <si>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</si>
  <si>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</si>
  <si>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</si>
  <si>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</si>
  <si>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</si>
  <si>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</si>
  <si>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</si>
  <si>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</si>
  <si>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</si>
  <si>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</si>
  <si>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</si>
  <si>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</si>
  <si>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</si>
  <si>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</si>
  <si>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</si>
  <si>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</si>
  <si>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</si>
  <si>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</si>
  <si>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</si>
  <si>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</si>
  <si>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</si>
  <si>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</si>
  <si>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</si>
  <si>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</si>
  <si>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</si>
  <si>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</si>
  <si>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</si>
  <si>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</si>
  <si>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</si>
  <si>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</si>
  <si>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</si>
  <si>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</si>
  <si>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</si>
  <si>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</si>
  <si>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</si>
  <si>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</si>
  <si>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</si>
  <si>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</si>
  <si>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</si>
  <si>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</si>
  <si>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</si>
  <si>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</si>
  <si>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</si>
  <si>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</si>
  <si>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</si>
  <si>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</si>
  <si>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</si>
  <si>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</si>
  <si>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</si>
  <si>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</si>
  <si>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</si>
  <si>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</si>
  <si>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</si>
  <si>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</si>
  <si>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</si>
  <si>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</si>
  <si>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</si>
  <si>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</si>
  <si>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</si>
  <si>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</si>
  <si>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</si>
  <si>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</si>
  <si>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</si>
  <si>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</si>
  <si>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</si>
  <si>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</si>
  <si>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</si>
  <si>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</si>
  <si>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</si>
  <si>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</si>
  <si>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</si>
  <si>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</si>
  <si>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</si>
  <si>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</si>
  <si>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</si>
  <si>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</si>
  <si>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</si>
  <si>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</si>
  <si>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</si>
  <si>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</si>
  <si>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</si>
  <si>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</si>
  <si>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</si>
  <si>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</si>
  <si>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</si>
  <si>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</si>
  <si>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</si>
  <si>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</si>
  <si>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</si>
  <si>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</si>
  <si>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</si>
  <si>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</si>
  <si>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</si>
  <si>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</si>
  <si>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</si>
  <si>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</si>
  <si>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</si>
  <si>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</si>
  <si>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</si>
  <si>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</si>
  <si>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</si>
  <si>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</si>
  <si>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</si>
  <si>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</si>
  <si>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</si>
  <si>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</si>
  <si>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</si>
  <si>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</si>
  <si>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</si>
  <si>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</si>
  <si>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</si>
  <si>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</si>
  <si>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</si>
  <si>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</si>
  <si>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</si>
  <si>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</si>
  <si>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</si>
  <si>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</si>
  <si>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</si>
  <si>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</si>
  <si>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</si>
  <si>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</si>
  <si>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</si>
  <si>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</si>
  <si>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</si>
  <si>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</si>
  <si>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</si>
  <si>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</si>
  <si>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</si>
  <si>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</si>
  <si>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</si>
  <si>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</si>
  <si>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</si>
  <si>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</si>
  <si>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</si>
  <si>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</si>
  <si>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</si>
  <si>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</si>
  <si>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</si>
  <si>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</si>
  <si>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</si>
  <si>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</si>
  <si>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</si>
  <si>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</si>
  <si>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</si>
  <si>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</si>
  <si>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</si>
  <si>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</si>
  <si>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</si>
  <si>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</si>
  <si>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</si>
  <si>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</si>
  <si>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</si>
  <si>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</si>
  <si>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</si>
  <si>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</si>
  <si>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</si>
  <si>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</si>
  <si>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</si>
  <si>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</si>
  <si>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</si>
  <si>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</si>
  <si>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</si>
  <si>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</si>
  <si>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</si>
  <si>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</si>
  <si>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</si>
  <si>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</si>
  <si>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</si>
  <si>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</si>
  <si>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</si>
  <si>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</si>
  <si>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</si>
  <si>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</si>
  <si>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</si>
  <si>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</si>
  <si>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</si>
  <si>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</si>
  <si>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</si>
  <si>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</si>
  <si>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</si>
  <si>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</si>
  <si>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</si>
  <si>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</si>
  <si>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</si>
  <si>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</si>
  <si>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</si>
  <si>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</si>
  <si>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</si>
  <si>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</si>
  <si>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</si>
  <si>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</si>
  <si>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</si>
  <si>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</si>
  <si>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</si>
  <si>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</si>
  <si>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</si>
  <si>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</si>
  <si>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</si>
  <si>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</si>
  <si>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</si>
  <si>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</si>
  <si>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</si>
  <si>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</si>
  <si>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</si>
  <si>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</si>
  <si>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</si>
  <si>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</si>
  <si>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</si>
  <si>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</si>
  <si>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</si>
  <si>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</si>
  <si>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</si>
  <si>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</si>
  <si>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</si>
  <si>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</si>
  <si>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</si>
  <si>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</si>
  <si>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</si>
  <si>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</si>
  <si>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</si>
  <si>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</si>
  <si>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</si>
  <si>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</si>
  <si>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</si>
  <si>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</si>
  <si>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</si>
  <si>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</si>
  <si>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</si>
  <si>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</si>
  <si>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</si>
  <si>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</si>
  <si>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</si>
  <si>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</si>
  <si>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</si>
  <si>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</si>
  <si>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</si>
  <si>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</si>
  <si>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</si>
  <si>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</si>
  <si>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</si>
  <si>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</si>
  <si>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</si>
  <si>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</si>
  <si>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</si>
  <si>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</si>
  <si>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</si>
  <si>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</si>
  <si>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</si>
  <si>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</si>
  <si>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</si>
  <si>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</si>
  <si>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</si>
  <si>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</si>
  <si>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</si>
  <si>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</si>
  <si>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</si>
  <si>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</si>
  <si>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</si>
  <si>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</si>
  <si>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</si>
  <si>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</si>
  <si>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</si>
  <si>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</si>
  <si>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</si>
  <si>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</si>
  <si>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</si>
  <si>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</si>
  <si>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</si>
  <si>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</si>
  <si>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</si>
  <si>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</si>
  <si>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</si>
  <si>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</si>
  <si>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</si>
  <si>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</si>
  <si>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</si>
  <si>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</si>
  <si>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</si>
  <si>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</si>
  <si>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</si>
  <si>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</si>
  <si>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</si>
  <si>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</si>
  <si>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</si>
  <si>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</si>
  <si>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</si>
  <si>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</si>
  <si>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</si>
  <si>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</si>
  <si>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</si>
  <si>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</si>
  <si>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</si>
  <si>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</si>
  <si>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</si>
  <si>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</si>
  <si>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</si>
  <si>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</si>
  <si>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</si>
  <si>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</si>
  <si>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</si>
  <si>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</si>
  <si>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</si>
  <si>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</si>
  <si>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</si>
  <si>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</si>
  <si>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</si>
  <si>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</si>
  <si>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</si>
  <si>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</si>
  <si>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</si>
  <si>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</si>
  <si>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</si>
  <si>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</si>
  <si>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</si>
  <si>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</si>
  <si>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</si>
  <si>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</si>
  <si>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</si>
  <si>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</si>
  <si>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</si>
  <si>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</si>
  <si>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</si>
  <si>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</si>
  <si>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</si>
  <si>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</si>
  <si>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</si>
  <si>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</si>
  <si>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</si>
  <si>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</si>
  <si>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</si>
  <si>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</si>
  <si>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</si>
  <si>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</si>
  <si>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</si>
  <si>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</si>
  <si>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</si>
  <si>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</si>
  <si>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</si>
  <si>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</si>
  <si>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</si>
  <si>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</si>
  <si>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</si>
  <si>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</si>
  <si>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</si>
  <si>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</si>
  <si>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</si>
  <si>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</si>
  <si>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</si>
  <si>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</si>
  <si>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</si>
  <si>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</si>
  <si>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</si>
  <si>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</si>
  <si>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</si>
  <si>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</si>
  <si>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</si>
  <si>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</si>
  <si>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</si>
  <si>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</si>
  <si>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</si>
  <si>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</si>
  <si>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</si>
  <si>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</si>
  <si>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</si>
  <si>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</si>
  <si>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</si>
  <si>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</si>
  <si>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</si>
  <si>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</si>
  <si>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</si>
  <si>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</si>
  <si>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</si>
  <si>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</si>
  <si>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</si>
  <si>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</si>
  <si>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</si>
  <si>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</si>
  <si>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</si>
  <si>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</si>
  <si>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</si>
  <si>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</si>
  <si>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</si>
  <si>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</si>
  <si>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</si>
  <si>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</si>
  <si>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</si>
  <si>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</si>
  <si>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</si>
  <si>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</si>
  <si>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</si>
  <si>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</si>
  <si>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</si>
  <si>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</si>
  <si>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</si>
  <si>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</si>
  <si>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</si>
  <si>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</si>
  <si>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</si>
  <si>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</si>
  <si>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</si>
  <si>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</si>
  <si>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</si>
  <si>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</si>
  <si>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</si>
  <si>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</si>
  <si>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</si>
  <si>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</si>
  <si>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</si>
  <si>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</si>
  <si>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</si>
  <si>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</si>
  <si>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</si>
  <si>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</si>
  <si>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</si>
  <si>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</si>
  <si>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</si>
  <si>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</si>
  <si>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</si>
  <si>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</si>
  <si>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</si>
  <si>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</si>
  <si>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</si>
  <si>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</si>
  <si>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</si>
  <si>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</si>
  <si>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</si>
  <si>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</si>
  <si>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</si>
  <si>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</si>
  <si>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</si>
  <si>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</si>
  <si>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</si>
  <si>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</si>
  <si>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</si>
  <si>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</si>
  <si>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</si>
  <si>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</si>
  <si>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</si>
  <si>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</si>
  <si>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</si>
  <si>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</si>
  <si>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</si>
  <si>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</si>
  <si>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</si>
  <si>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</si>
  <si>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</si>
  <si>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</si>
  <si>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</si>
  <si>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</si>
  <si>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</si>
  <si>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PCM-20251115-00002022</t>
  </si>
  <si>
    <t>site down due to Obsolete Faulty modules under arrange</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</si>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</sst>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3" totalsRowShown="0" headerRowDxfId="48" dataDxfId="47" headerRowBorderDxfId="45" tableBorderDxfId="46" totalsRowBorderDxfId="44">
  <autoFilter ref="A1:L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313.88101562499651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45976.829441550923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45976.829441550923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45976.829441550923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45976.829441550923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45976.829441550923</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45976.829441550923</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45976.829441550923</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45976.829441550923</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45976.829441550923</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45976.829441550923</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45976.829441550923</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45976.829441550923</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45976.829441550923</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45976.829441550923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45976.829441550923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45976.829441550923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45976.829441550923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45976.829441550923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45976.829441550923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45976.829441550923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45976.829441550923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45976.829441550923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45976.829441550923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45976.829441550923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45976.829441550923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45976.829441550923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45976.829441550923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45976.829441550923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45976.829441550923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45976.829441550923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45976.829441550923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45976.829441550923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45976.829441550923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45976.829441550923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45976.829441550923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45976.829441550923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45976.829441550923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45976.829441550923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45976.829441550923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45976.829441550923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45976.829441550923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45976.829441550923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45976.829441550923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45976.829441550923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45976.829441550923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45976.829441550923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45976.829441550923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45976.829441550923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45976.829441550923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45976.829441550923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45976.829441550923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45976.829441550923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45976.829441550923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45976.829441550923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45976.829441550923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45976.829441550923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45976.829441550923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45976.829441550923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45976.829441550923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45976.829441550923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45976.829441550923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45976.829441550923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45976.829441550923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45976.829441550923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45976.829441550923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45976.829441550923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45976.829441550923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45976.829441550923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45976.829441550923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45976.829441550923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45976.829441550923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45976.829441550923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45976.829441550923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45976.829441550923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45976.829441550923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45976.829441550923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45976.829441550923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45976.829441550923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45976.829441550923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45976.829441550923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45976.829441550923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45976.829441550923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45976.829441550923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45976.829441550923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45976.829441550923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45976.829441550923</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07D52A69-F242-457E-AC07-D903DB8618A9}"/>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151.82960358796117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0.39309895833139308</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0.10635127314162673</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45976.829441550923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45976.829441550923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45976.829441550923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45976.829441550923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45976.829441550923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45976.829441550923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45976.829441550923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45976.829441550923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45976.829441550923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45976.829441550923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45976.829441550923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45976.829441550923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45976.829441550923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45976.829441550923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45976.829441550923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45976.829441550923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45976.829441550923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45976.829441550923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45976.829441550923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45976.829441550923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45976.829441550923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45976.829441550923</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45976.829441550923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45976.829441550923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45976.829441550923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45976.829441550923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45976.829441550923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45976.829441550923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45976.829441550923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45976.829441550923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45976.829441550923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45976.829441550923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45976.829441550923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45976.829441550923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45976.829441550923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45976.829441550923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45976.829441550923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45976.829441550923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45976.829441550923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45976.829441550923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45976.829441550923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45976.829441550923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45976.829441550923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45976.829441550923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45976.829441550923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45976.829441550923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45976.829441550923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45976.829441550923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45976.829441550923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45976.829441550923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45976.829441550923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45976.829441550923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45976.829441550923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45976.829441550923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45976.829441550923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45976.829441550923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45976.829441550923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45976.829441550923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45976.829441550923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45976.829441550923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45976.829441550923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45976.829441550923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45976.829441550923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45976.829441550923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45976.829441550923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45976.829441550923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45976.829441550923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45976.829441550923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45976.829441550923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45976.829441550923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45976.829441550923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45976.829441550923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45976.829441550923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45976.829441550923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45976.829441550923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45976.829441550923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45976.829441550923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45976.829441550923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45976.829441550923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45976.829441550923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45976.829441550923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45976.829441550923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45976.829441550923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45976.829441550923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45976.829441550923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45976.829441550923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45976.829441550923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45976.829441550923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45976.829441550923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45976.829441550923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45976.829441550923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45976.829441550923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45976.829441550923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45976.829441550923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45976.829441550923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45976.829441550923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45976.829441550923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45976.829441550923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45976.829441550923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45976.829441550923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45976.829441550923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45976.829441550923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45976.829441550923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45976.829441550923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45976.829441550923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45976.829441550923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45976.829441550923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45976.829441550923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45976.829441550923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45976.829441550923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45976.829441550923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45976.829441550923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45976.829441550923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45976.829441550923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45976.829441550923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45976.829441550923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45976.829441550923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45976.829441550923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45976.829441550923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45976.829441550923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45976.829441550923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45976.829441550923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45976.829441550923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45976.829441550923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45976.829441550923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45976.829441550923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45976.829441550923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45976.829441550923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45976.829441550923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45976.829441550923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45976.829441550923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45976.829441550923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45976.829441550923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45976.829441550923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45976.829441550923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45976.829441550923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45976.829441550923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45976.829441550923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45976.829441550923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45976.829441550923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45976.829441550923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45976.829441550923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45976.829441550923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45976.829441550923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45976.829441550923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45976.829441550923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45976.829441550923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45976.829441550923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45976.829441550923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45976.829441550923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45976.829441550923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45976.829441550923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45976.829441550923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45976.829441550923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45976.829441550923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45976.829441550923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45976.829441550923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45976.829441550923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45976.829441550923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45976.829441550923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45976.829441550923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45976.829441550923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45976.829441550923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45976.829441550923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45976.829441550923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45976.829441550923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45976.829441550923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45976.829441550923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45976.829441550923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45976.829441550923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45976.829441550923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45976.829441550923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45976.829441550923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45976.829441550923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45976.829441550923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45976.829441550923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45976.829441550923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45976.829441550923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45976.829441550923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45976.829441550923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45976.829441550923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45976.829441550923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45976.829441550923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45976.829441550923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45976.829441550923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45976.829441550923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45976.829441550923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45976.829441550923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45976.829441550923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45976.829441550923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45976.829441550923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45976.829441550923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45976.829441550923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45976.829441550923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45976.829441550923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45976.829441550923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45976.829441550923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45976.829441550923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45976.829441550923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45976.829441550923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45976.829441550923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45976.829441550923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45976.829441550923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45976.829441550923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45976.829441550923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45976.829441550923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45976.829441550923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45976.829441550923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45976.829441550923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45976.829441550923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45976.829441550923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45976.829441550923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45976.829441550923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45976.829441550923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45976.829441550923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45976.829441550923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45976.829441550923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45976.829441550923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45976.829441550923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45976.829441550923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45976.829441550923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45976.829441550923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45976.829441550923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45976.829441550923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45976.829441550923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45976.829441550923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45976.829441550923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45976.829441550923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45976.829441550923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45976.829441550923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45976.829441550923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45976.829441550923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45976.829441550923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45976.829441550923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45976.829441550923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45976.829441550923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45976.829441550923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45976.829441550923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45976.829441550923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45976.829441550923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45976.829441550923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45976.829441550923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45976.829441550923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45976.829441550923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45976.829441550923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45976.829441550923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45976.829441550923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45976.829441550923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45976.829441550923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45976.829441550923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45976.829441550923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45976.829441550923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45976.829441550923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45976.829441550923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45976.829441550923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45976.829441550923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45976.829441550923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45976.829441550923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45976.829441550923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45976.829441550923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45976.829441550923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45976.829441550923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45976.829441550923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45976.829441550923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45976.829441550923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45976.829441550923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45976.829441550923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45976.829441550923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45976.829441550923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45976.829441550923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45976.829441550923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45976.829441550923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45976.829441550923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45976.829441550923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45976.829441550923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45976.829441550923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45976.829441550923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45976.829441550923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45976.829441550923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45976.829441550923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45976.829441550923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45976.829441550923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45976.829441550923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45976.829441550923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45976.829441550923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45976.829441550923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45976.829441550923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45976.829441550923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45976.829441550923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45976.829441550923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45976.829441550923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45976.829441550923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45976.829441550923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45976.829441550923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45976.829441550923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45976.829441550923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45976.829441550923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45976.829441550923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45976.829441550923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45976.829441550923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45976.829441550923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45976.829441550923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45976.829441550923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45976.829441550923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45976.829441550923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45976.829441550923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45976.829441550923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45976.829441550923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45976.829441550923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45976.829441550923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45976.829441550923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45976.829441550923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45976.829441550923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45976.829441550923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45976.829441550923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45976.829441550923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45976.829441550923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45976.829441550923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45976.829441550923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45976.829441550923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45976.829441550923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45976.829441550923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45976.829441550923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45976.829441550923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45976.829441550923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45976.829441550923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45976.829441550923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45976.829441550923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45976.829441550923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45976.829441550923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45976.829441550923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45976.829441550923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45976.829441550923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45976.829441550923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45976.829441550923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45976.829441550923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45976.829441550923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45976.829441550923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45976.829441550923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45976.829441550923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45976.829441550923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45976.829441550923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45976.829441550923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45976.829441550923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45976.829441550923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45976.829441550923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45976.829441550923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45976.829441550923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45976.829441550923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45976.829441550923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45976.829441550923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45976.829441550923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45976.829441550923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45976.829441550923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45976.829441550923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45976.829441550923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45976.829441550923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45976.829441550923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45976.829441550923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45976.829441550923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45976.829441550923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45976.829441550923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45976.829441550923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45976.829441550923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45976.829441550923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45976.829441550923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45976.829441550923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45976.829441550923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45976.829441550923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45976.829441550923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45976.829441550923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45976.829441550923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45976.829441550923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45976.829441550923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45976.829441550923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45976.829441550923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45976.829441550923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45976.829441550923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45976.829441550923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45976.829441550923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45976.829441550923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45976.829441550923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45976.829441550923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45976.829441550923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45976.829441550923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45976.829441550923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45976.829441550923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45976.829441550923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45976.829441550923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45976.829441550923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45976.829441550923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45976.829441550923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45976.829441550923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45976.829441550923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45976.829441550923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45976.829441550923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45976.829441550923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45976.829441550923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45976.829441550923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45976.829441550923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45976.829441550923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45976.829441550923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45976.829441550923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45976.829441550923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45976.829441550923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45976.829441550923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45976.829441550923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45976.829441550923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45976.829441550923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45976.829441550923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45976.829441550923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45976.829441550923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45976.829441550923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45976.829441550923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45976.829441550923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45976.829441550923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45976.829441550923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45976.829441550923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45976.829441550923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45976.829441550923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45976.829441550923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45976.829441550923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45976.829441550923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45976.829441550923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45976.829441550923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45976.829441550923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45976.829441550923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45976.829441550923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45976.829441550923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45976.829441550923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45976.829441550923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45976.829441550923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45976.829441550923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45976.829441550923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45976.829441550923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45976.829441550923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45976.829441550923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45976.829441550923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45976.829441550923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45976.829441550923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45976.829441550923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45976.829441550923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45976.829441550923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45976.829441550923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45976.829441550923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45976.829441550923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45976.829441550923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45976.829441550923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45976.829441550923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45976.829441550923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45976.829441550923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45976.829441550923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45976.829441550923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45976.829441550923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45976.829441550923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45976.829441550923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45976.829441550923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45976.829441550923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45976.829441550923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45976.829441550923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45976.829441550923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45976.829441550923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45976.829441550923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45976.829441550923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45976.829441550923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45976.829441550923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45976.829441550923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45976.829441550923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45976.829441550923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45976.829441550923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45976.829441550923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45976.829441550923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45976.829441550923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45976.829441550923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45976.829441550923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45976.829441550923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45976.829441550923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45976.829441550923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45976.829441550923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45976.829441550923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45976.829441550923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45976.829441550923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45976.829441550923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45976.829441550923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45976.829441550923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45976.829441550923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45976.829441550923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45976.829441550923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45976.829441550923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45976.829441550923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45976.829441550923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45976.829441550923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45976.829441550923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45976.829441550923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45976.829441550923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45976.829441550923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45976.829441550923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45976.829441550923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45976.829441550923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45976.829441550923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45976.829441550923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45976.829441550923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45976.829441550923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45976.829441550923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45976.829441550923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45976.829441550923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45976.829441550923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45976.829441550923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45976.829441550923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45976.829441550923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45976.829441550923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45976.829441550923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45976.829441550923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45976.829441550923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45976.829441550923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45976.829441550923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45976.829441550923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45976.829441550923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45976.829441550923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45976.829441550923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45976.829441550923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45976.829441550923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45976.829441550923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45976.829441550923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45976.829441550923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45976.829441550923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45976.829441550923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45976.829441550923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45976.829441550923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45976.829441550923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45976.829441550923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45976.829441550923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45976.829441550923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45976.829441550923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45976.829441550923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45976.829441550923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45976.829441550923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45976.829441550923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45976.829441550923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45976.829441550923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45976.829441550923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45976.829441550923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45976.829441550923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45976.829441550923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45976.829441550923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45976.829441550923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45976.829441550923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45976.829441550923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45976.829441550923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45976.829441550923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45976.829441550923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45976.829441550923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45976.829441550923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45976.829441550923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45976.829441550923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45976.829441550923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45976.829441550923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45976.829441550923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45976.829441550923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45976.829441550923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45976.829441550923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45976.829441550923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45976.829441550923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45976.829441550923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45976.829441550923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45976.829441550923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45976.829441550923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45976.829441550923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45976.829441550923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45976.829441550923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45976.829441550923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45976.829441550923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45976.829441550923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45976.829441550923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45976.829441550923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45976.829441550923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45976.829441550923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45976.829441550923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45976.829441550923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45976.829441550923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45976.829441550923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45976.829441550923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45976.829441550923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45976.829441550923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45976.829441550923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45976.829441550923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45976.829441550923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45976.829441550923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45976.829441550923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45976.829441550923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45976.829441550923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45976.829441550923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45976.829441550923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45976.829441550923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45976.829441550923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45976.829441550923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45976.829441550923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45976.829441550923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45976.829441550923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45976.829441550923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45976.829441550923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45976.829441550923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45976.829441550923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45976.829441550923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45976.829441550923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45976.829441550923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45976.829441550923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45976.829441550923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45976.829441550923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45976.829441550923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45976.829441550923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45976.829441550923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45976.829441550923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45976.829441550923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45976.829441550923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45976.829441550923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45976.829441550923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45976.829441550923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45976.829441550923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45976.829441550923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45976.829441550923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45976.829441550923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45976.829441550923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45976.829441550923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45976.829441550923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45976.829441550923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45976.829441550923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45976.829441550923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45976.829441550923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45976.829441550923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45976.829441550923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45976.829441550923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45976.829441550923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45976.829441550923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45976.829441550923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45976.829441550923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45976.829441550923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45976.829441550923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45976.829441550923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45976.829441550923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45976.829441550923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45976.829441550923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45976.829441550923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45976.829441550923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45976.829441550923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45976.829441550923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45976.829441550923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45976.829441550923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45976.829441550923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45976.829441550923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45976.829441550923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45976.829441550923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45976.829441550923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45976.829441550923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45976.829441550923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45976.829441550923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45976.829441550923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45976.829441550923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45976.829441550923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45976.829441550923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45976.829441550923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45976.829441550923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45976.829441550923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45976.829441550923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45976.829441550923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45976.829441550923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45976.829441550923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45976.829441550923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45976.829441550923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45976.829441550923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45976.829441550923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45976.829441550923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45976.829441550923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45976.829441550923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45976.829441550923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45976.829441550923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45976.829441550923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45976.829441550923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45976.829441550923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45976.829441550923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45976.829441550923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45976.829441550923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45976.829441550923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45976.829441550923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45976.829441550923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45976.829441550923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45976.829441550923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45976.829441550923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45976.829441550923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45976.829441550923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45976.829441550923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45976.829441550923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45976.829441550923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45976.829441550923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45976.829441550923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45976.829441550923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45976.829441550923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45976.829441550923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45976.829441550923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45976.829441550923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45976.829441550923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45976.829441550923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45976.829441550923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45976.829441550923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45976.829441550923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45976.829441550923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45976.829441550923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45976.829441550923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45976.829441550923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45976.829441550923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45976.829441550923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45976.829441550923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45976.829441550923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45976.829441550923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45976.829441550923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45976.829441550923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45976.829441550923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45976.829441550923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45976.829441550923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45976.829441550923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45976.829441550923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45976.829441550923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45976.829441550923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45976.829441550923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45976.829441550923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45976.829441550923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45976.829441550923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45976.829441550923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45976.829441550923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45976.829441550923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45976.829441550923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45976.829441550923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45976.829441550923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45976.829441550923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45976.829441550923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45976.829441550923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45976.829441550923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45976.829441550923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45976.829441550923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45976.829441550923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45976.829441550923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45976.829441550923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45976.829441550923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45976.829441550923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45976.829441550923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45976.829441550923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45976.829441550923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45976.829441550923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45976.829441550923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45976.829441550923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45976.829441550923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45976.829441550923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45976.829441550923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45976.829441550923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45976.829441550923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45976.829441550923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45976.829441550923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45976.829441550923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45976.829441550923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45976.829441550923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45976.829441550923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45976.829441550923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45976.829441550923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45976.829441550923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45976.829441550923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45976.829441550923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45976.829441550923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45976.829441550923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45976.829441550923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45976.829441550923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45976.829441550923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45976.829441550923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45976.829441550923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45976.829441550923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45976.829441550923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45976.829441550923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45976.829441550923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45976.829441550923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45976.829441550923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45976.829441550923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45976.829441550923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45976.829441550923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45976.829441550923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45976.829441550923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45976.829441550923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45976.829441550923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45976.829441550923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45976.829441550923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45976.829441550923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45976.829441550923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45976.829441550923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45976.829441550923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45976.829441550923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45976.829441550923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45976.829441550923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45976.829441550923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45976.829441550923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45976.829441550923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45976.829441550923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45976.829441550923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45976.829441550923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45976.829441550923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45976.829441550923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45976.829441550923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45976.829441550923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45976.829441550923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45976.829441550923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45976.829441550923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45976.829441550923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45976.829441550923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45976.829441550923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45976.829441550923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45976.829441550923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45976.829441550923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45976.829441550923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45976.829441550923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45976.829441550923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45976.829441550923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45976.829441550923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45976.829441550923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45976.829441550923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45976.829441550923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45976.829441550923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45976.829441550923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45976.829441550923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45976.829441550923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45976.829441550923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45976.829441550923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45976.829441550923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45976.829441550923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45976.829441550923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45976.829441550923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45976.829441550923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45976.829441550923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45976.829441550923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45976.829441550923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45976.829441550923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45976.829441550923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45976.829441550923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45976.829441550923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45976.829441550923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45976.829441550923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45976.829441550923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45976.829441550923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45976.829441550923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45976.829441550923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45976.829441550923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45976.829441550923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45976.829441550923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45976.829441550923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45976.829441550923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45976.829441550923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45976.829441550923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45976.829441550923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45976.829441550923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45976.829441550923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45976.829441550923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45976.829441550923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45976.829441550923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45976.829441550923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45976.829441550923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45976.829441550923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45976.829441550923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45976.829441550923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45976.829441550923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45976.829441550923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45976.829441550923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45976.829441550923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45976.829441550923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45976.829441550923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45976.829441550923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45976.829441550923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45976.829441550923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45976.829441550923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45976.829441550923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45976.829441550923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45976.829441550923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45976.829441550923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45976.829441550923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45976.829441550923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45976.829441550923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45976.829441550923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45976.829441550923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45976.829441550923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45976.829441550923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45976.829441550923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45976.829441550923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45976.829441550923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45976.829441550923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45976.829441550923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45976.829441550923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45976.829441550923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45976.829441550923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45976.829441550923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45976.829441550923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45976.829441550923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45976.829441550923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45976.829441550923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45976.829441550923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45976.829441550923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45976.829441550923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45976.829441550923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45976.829441550923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45976.829441550923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45976.829441550923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45976.829441550923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45976.829441550923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45976.829441550923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45976.829441550923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45976.829441550923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45976.829441550923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45976.829441550923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45976.829441550923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45976.829441550923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45976.829441550923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45976.829441550923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45976.829441550923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45976.829441550923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45976.829441550923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45976.829441550923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45976.829441550923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45976.829441550923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45976.829441550923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45976.829441550923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45976.829441550923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45976.829441550923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45976.829441550923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45976.829441550923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45976.829441550923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45976.829441550923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45976.829441550923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45976.829441550923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45976.829441550923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45976.829441550923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45976.829441550923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45976.829441550923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45976.829441550923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45976.829441550923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45976.829441550923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45976.829441550923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45976.829441550923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45976.829441550923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45976.829441550923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45976.829441550923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45976.829441550923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45976.829441550923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45976.829441550923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45976.829441550923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45976.829441550923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45976.829441550923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45976.829441550923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45976.829441550923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45976.829441550923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45976.829441550923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45976.829441550923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45976.829441550923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45976.829441550923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45976.829441550923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45976.829441550923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45976.829441550923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45976.829441550923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45976.829441550923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45976.829441550923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45976.829441550923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45976.829441550923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45976.829441550923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45976.829441550923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45976.829441550923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45976.829441550923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45976.829441550923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45976.829441550923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45976.829441550923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45976.829441550923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45976.829441550923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45976.829441550923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45976.829441550923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45976.829441550923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45976.829441550923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45976.829441550923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45976.829441550923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45976.829441550923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45976.829441550923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45976.829441550923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45976.829441550923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45976.829441550923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45976.829441550923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45976.829441550923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45976.829441550923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45976.829441550923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45976.829441550923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45976.829441550923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45976.829441550923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45976.829441550923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45976.829441550923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45976.829441550923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45976.829441550923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45976.829441550923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45976.829441550923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45976.829441550923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45976.829441550923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45976.829441550923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45976.829441550923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45976.829441550923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45976.829441550923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45976.829441550923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45976.829441550923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45976.829441550923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45976.829441550923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45976.829441550923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45976.829441550923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45976.829441550923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45976.829441550923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45976.829441550923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45976.829441550923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45976.829441550923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45976.829441550923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45976.829441550923</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3"/>
  <sheetViews>
    <sheetView tabSelected="1" workbookViewId="0">
      <selection activeCell="C12" sqref="C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273.34872395832645</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34317</v>
      </c>
      <c r="E3" s="95" t="s">
        <v>39021</v>
      </c>
      <c r="F3" s="96">
        <v>45976.589108796295</v>
      </c>
      <c r="G3" s="97">
        <f ca="1">IFERROR(NOW()-F3,"")</f>
        <v>0.24033275462716119</v>
      </c>
      <c r="H3" s="96">
        <v>45976.583136574074</v>
      </c>
      <c r="I3" s="135" t="str">
        <f>IFERROR(VLOOKUP(D3,DB!A:F,6,0),"")</f>
        <v>SCECO</v>
      </c>
      <c r="J3" s="135" t="str">
        <f>IFERROR(VLOOKUP(D3,DB!A:G,7,0),"")</f>
        <v>Dead</v>
      </c>
      <c r="K3" s="98" t="s">
        <v>39113</v>
      </c>
      <c r="L3" s="92" t="str">
        <f>IFERROR(VLOOKUP(D3,DB!A:I,9,0),"")</f>
        <v>Latis</v>
      </c>
    </row>
    <row r="4" spans="1:16" ht="15" customHeight="1">
      <c r="A4" s="135" t="s">
        <v>39114</v>
      </c>
      <c r="B4" s="135" t="str">
        <f>IFERROR(VLOOKUP(D4,DB!A:K,11,0),"")</f>
        <v>R4</v>
      </c>
      <c r="C4" s="94">
        <v>2</v>
      </c>
      <c r="D4" s="92" t="s">
        <v>34889</v>
      </c>
      <c r="E4" s="95" t="s">
        <v>39021</v>
      </c>
      <c r="F4" s="96">
        <v>45976.666539351849</v>
      </c>
      <c r="G4" s="97">
        <f ca="1">IFERROR(NOW()-F4,"")</f>
        <v>0.16290219907386927</v>
      </c>
      <c r="H4" s="96">
        <v>45976.617766203701</v>
      </c>
      <c r="I4" s="135" t="str">
        <f>IFERROR(VLOOKUP(D4,DB!A:F,6,0),"")</f>
        <v>SCECO</v>
      </c>
      <c r="J4" s="135" t="str">
        <f>IFERROR(VLOOKUP(D4,DB!A:G,7,0),"")</f>
        <v>Vandalized</v>
      </c>
      <c r="K4" s="98" t="s">
        <v>39115</v>
      </c>
      <c r="L4" s="92" t="str">
        <f>IFERROR(VLOOKUP(D4,DB!A:I,9,0),"")</f>
        <v>Latis</v>
      </c>
    </row>
    <row r="5" spans="1:16" ht="15" customHeight="1">
      <c r="A5" s="135" t="s">
        <v>39116</v>
      </c>
      <c r="B5" s="135" t="str">
        <f>IFERROR(VLOOKUP(D5,DB!A:K,11,0),"")</f>
        <v>R4</v>
      </c>
      <c r="C5" s="94">
        <v>1</v>
      </c>
      <c r="D5" s="92" t="s">
        <v>36293</v>
      </c>
      <c r="E5" s="95" t="s">
        <v>39021</v>
      </c>
      <c r="F5" s="96">
        <v>45976.786273148151</v>
      </c>
      <c r="G5" s="97">
        <f ca="1">IFERROR(NOW()-F5,"")</f>
        <v>4.3168402771698311E-2</v>
      </c>
      <c r="H5" s="96">
        <v>45976.780682870369</v>
      </c>
      <c r="I5" s="135" t="str">
        <f>IFERROR(VLOOKUP(D5,DB!A:F,6,0),"")</f>
        <v>Generator-SG</v>
      </c>
      <c r="J5" s="135" t="str">
        <f>IFERROR(VLOOKUP(D5,DB!A:G,7,0),"")</f>
        <v>No BB Shifted</v>
      </c>
      <c r="K5" s="98" t="s">
        <v>39117</v>
      </c>
      <c r="L5" s="92" t="str">
        <f>IFERROR(VLOOKUP(D5,DB!A:I,9,0),"")</f>
        <v>Latis</v>
      </c>
    </row>
    <row r="6" spans="1:16" ht="15" customHeight="1">
      <c r="A6" s="135"/>
      <c r="B6" s="135" t="str">
        <f>IFERROR(VLOOKUP(D6,DB!A:K,11,0),"")</f>
        <v/>
      </c>
      <c r="C6" s="94"/>
      <c r="D6" s="92"/>
      <c r="E6" s="95"/>
      <c r="F6" s="96"/>
      <c r="G6" s="97">
        <f ca="1">IFERROR(NOW()-F6,"")</f>
        <v>45976.829441550923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45976.829441550923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45976.829441550923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45976.829441550923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45976.829441550923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45976.829441550923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45976.829441550923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45976.829441550923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45976.829441550923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45976.829441550923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45976.829441550923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45976.829441550923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45976.829441550923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45976.829441550923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45976.829441550923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45976.829441550923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45976.829441550923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45976.829441550923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45976.829441550923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45976.829441550923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45976.829441550923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45976.829441550923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45976.829441550923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45976.829441550923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45976.829441550923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45976.829441550923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45976.829441550923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45976.829441550923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45976.829441550923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45976.829441550923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45976.829441550923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45976.829441550923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45976.829441550923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45976.829441550923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45976.829441550923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45976.829441550923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45976.829441550923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45976.829441550923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45976.829441550923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45976.829441550923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45976.829441550923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45976.829441550923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45976.829441550923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45976.829441550923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45976.829441550923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45976.829441550923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45976.829441550923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45976.829441550923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45976.829441550923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45976.829441550923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45976.829441550923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45976.829441550923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45976.829441550923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45976.829441550923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45976.829441550923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45976.829441550923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45976.829441550923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45976.829441550923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45976.829441550923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45976.829441550923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45976.829441550923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45976.829441550923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45976.829441550923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45976.829441550923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45976.829441550923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45976.829441550923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45976.829441550923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45976.829441550923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45976.829441550923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45976.829441550923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45976.829441550923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45976.829441550923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45976.829441550923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45976.829441550923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45976.829441550923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45976.829441550923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45976.829441550923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45976.829441550923</v>
      </c>
      <c r="H83" s="96"/>
      <c r="I83" s="135" t="str">
        <f>IFERROR(VLOOKUP(D83,DB!A:F,6,0),"")</f>
        <v/>
      </c>
      <c r="J83" s="135" t="str">
        <f>IFERROR(VLOOKUP(D83,DB!A:G,7,0),"")</f>
        <v/>
      </c>
      <c r="K83" s="98"/>
      <c r="L83" s="92" t="str">
        <f>IFERROR(VLOOKUP(D83,DB!A:I,9,0),"")</f>
        <v/>
      </c>
    </row>
  </sheetData>
  <dataValidations count="2">
    <dataValidation allowBlank="1" showInputMessage="1" showErrorMessage="1" sqref="E1" xr:uid="{A4F81451-56CC-4543-9497-104C4E44EE4B}"/>
    <dataValidation type="list" allowBlank="1" showInputMessage="1" showErrorMessage="1" sqref="E2:E8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4"/>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84.997381365734327</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39100</v>
      </c>
      <c r="F3" s="38">
        <v>45926.188877314817</v>
      </c>
      <c r="G3" s="116">
        <f t="shared" ref="G3" ca="1" si="0">IFERROR(NOW()-F3,"")</f>
        <v>50.640564236106002</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39100</v>
      </c>
      <c r="F4" s="125">
        <v>45948.661111111112</v>
      </c>
      <c r="G4" s="126">
        <f t="shared" ref="G4" ca="1" si="1">IFERROR(NOW()-F4,"")</f>
        <v>28.168330439810234</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v>
      </c>
      <c r="D6" s="124" t="s">
        <v>38409</v>
      </c>
      <c r="E6" s="124" t="s">
        <v>39021</v>
      </c>
      <c r="F6" s="124"/>
      <c r="G6" s="126">
        <f t="shared" ref="G6:G37" ca="1" si="2">IFERROR(NOW()-F6,"")</f>
        <v>45976.829441550923</v>
      </c>
      <c r="H6" s="125">
        <v>45976.36105324074</v>
      </c>
      <c r="I6" s="124" t="str">
        <f>IFERROR(VLOOKUP(D6,DB!A:F,6,0),"")</f>
        <v>SCECO</v>
      </c>
      <c r="J6" s="124" t="str">
        <f>IFERROR(VLOOKUP(D6,DB!A:G,7,0),"")</f>
        <v>Good</v>
      </c>
      <c r="K6" s="124" t="s">
        <v>39127</v>
      </c>
      <c r="L6" s="124" t="str">
        <f>IFERROR(VLOOKUP(D6,DB!A:I,9,0),"")</f>
        <v>Latis</v>
      </c>
    </row>
    <row r="7" spans="1:13" ht="30.75">
      <c r="A7" s="124" t="s">
        <v>39126</v>
      </c>
      <c r="B7" s="124" t="str">
        <f>IFERROR(VLOOKUP(D7,DB!A:K,11,0),"")</f>
        <v>R5</v>
      </c>
      <c r="C7" s="124">
        <v>3</v>
      </c>
      <c r="D7" s="124" t="s">
        <v>38148</v>
      </c>
      <c r="E7" s="124" t="s">
        <v>39021</v>
      </c>
      <c r="F7" s="124"/>
      <c r="G7" s="126">
        <f t="shared" ca="1" si="2"/>
        <v>45976.829441550923</v>
      </c>
      <c r="H7" s="125">
        <v>45976.442164351851</v>
      </c>
      <c r="I7" s="124" t="str">
        <f>IFERROR(VLOOKUP(D7,DB!A:F,6,0),"")</f>
        <v>SCECO</v>
      </c>
      <c r="J7" s="124" t="str">
        <f>IFERROR(VLOOKUP(D7,DB!A:G,7,0),"")</f>
        <v>Haj Removal</v>
      </c>
      <c r="K7" s="124" t="s">
        <v>39128</v>
      </c>
      <c r="L7" s="124" t="str">
        <f>IFERROR(VLOOKUP(D7,DB!A:I,9,0),"")</f>
        <v>Latis</v>
      </c>
    </row>
    <row r="8" spans="1:13" ht="30.75">
      <c r="A8" s="124" t="s">
        <v>39126</v>
      </c>
      <c r="B8" s="124" t="str">
        <f>IFERROR(VLOOKUP(D8,DB!A:K,11,0),"")</f>
        <v>R5</v>
      </c>
      <c r="C8" s="124">
        <v>2</v>
      </c>
      <c r="D8" s="124" t="s">
        <v>38268</v>
      </c>
      <c r="E8" s="124" t="s">
        <v>39021</v>
      </c>
      <c r="F8" s="124"/>
      <c r="G8" s="126">
        <f t="shared" ca="1" si="2"/>
        <v>45976.829441550923</v>
      </c>
      <c r="H8" s="158">
        <v>45976.54896990741</v>
      </c>
      <c r="I8" s="124" t="str">
        <f>IFERROR(VLOOKUP(D8,DB!A:F,6,0),"")</f>
        <v>SCECO</v>
      </c>
      <c r="J8" s="124" t="str">
        <f>IFERROR(VLOOKUP(D8,DB!A:G,7,0),"")</f>
        <v>Good</v>
      </c>
      <c r="K8" s="124" t="s">
        <v>39128</v>
      </c>
      <c r="L8" s="124" t="str">
        <f>IFERROR(VLOOKUP(D8,DB!A:I,9,0),"")</f>
        <v>Latis</v>
      </c>
    </row>
    <row r="9" spans="1:13">
      <c r="A9" s="124"/>
      <c r="B9" s="124" t="str">
        <f>IFERROR(VLOOKUP(D9,DB!A:K,11,0),"")</f>
        <v/>
      </c>
      <c r="C9" s="124"/>
      <c r="D9" s="124"/>
      <c r="E9" s="124"/>
      <c r="F9" s="124"/>
      <c r="G9" s="126">
        <f t="shared" ca="1" si="2"/>
        <v>45976.829441550923</v>
      </c>
      <c r="H9" s="124"/>
      <c r="I9" s="124" t="str">
        <f>IFERROR(VLOOKUP(D9,DB!A:F,6,0),"")</f>
        <v/>
      </c>
      <c r="J9" s="124" t="str">
        <f>IFERROR(VLOOKUP(D9,DB!A:G,7,0),"")</f>
        <v/>
      </c>
      <c r="K9" s="124"/>
      <c r="L9" s="124" t="str">
        <f>IFERROR(VLOOKUP(D9,DB!A:I,9,0),"")</f>
        <v/>
      </c>
    </row>
    <row r="10" spans="1:13">
      <c r="A10" s="124"/>
      <c r="B10" s="124" t="str">
        <f>IFERROR(VLOOKUP(D10,DB!A:K,11,0),"")</f>
        <v>R5</v>
      </c>
      <c r="C10" s="124"/>
      <c r="D10" s="124" t="s">
        <v>33034</v>
      </c>
      <c r="E10" s="124"/>
      <c r="F10" s="124"/>
      <c r="G10" s="126">
        <f t="shared" ca="1" si="2"/>
        <v>45976.829441550923</v>
      </c>
      <c r="H10" s="124"/>
      <c r="I10" s="124" t="str">
        <f>IFERROR(VLOOKUP(D10,DB!A:F,6,0),"")</f>
        <v>SCECO</v>
      </c>
      <c r="J10" s="124" t="str">
        <f>IFERROR(VLOOKUP(D10,DB!A:G,7,0),"")</f>
        <v>Vandalized</v>
      </c>
      <c r="K10" s="124"/>
      <c r="L10" s="124" t="str">
        <f>IFERROR(VLOOKUP(D10,DB!A:I,9,0),"")</f>
        <v>Latis</v>
      </c>
    </row>
    <row r="11" spans="1:13">
      <c r="A11" s="124"/>
      <c r="B11" s="124" t="str">
        <f>IFERROR(VLOOKUP(D11,DB!A:K,11,0),"")</f>
        <v/>
      </c>
      <c r="C11" s="124"/>
      <c r="D11" s="124"/>
      <c r="E11" s="124"/>
      <c r="F11" s="124"/>
      <c r="G11" s="126">
        <f t="shared" ca="1" si="2"/>
        <v>45976.829441550923</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45976.829441550923</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45976.829441550923</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45976.829441550923</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45976.829441550923</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45976.829441550923</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45976.829441550923</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45976.829441550923</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45976.829441550923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45976.829441550923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45976.829441550923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45976.829441550923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45976.829441550923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45976.829441550923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45976.829441550923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45976.829441550923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45976.829441550923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45976.829441550923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45976.829441550923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45976.829441550923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45976.829441550923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45976.829441550923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45976.829441550923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45976.829441550923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45976.829441550923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45976.829441550923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45976.829441550923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ref="G38:G101" ca="1" si="3">IFERROR(NOW()-F38,"")</f>
        <v>45976.829441550923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45976.829441550923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45976.829441550923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45976.829441550923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45976.829441550923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45976.829441550923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45976.829441550923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45976.829441550923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45976.829441550923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45976.829441550923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45976.829441550923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45976.829441550923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45976.829441550923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45976.829441550923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45976.829441550923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45976.829441550923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45976.829441550923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45976.829441550923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45976.829441550923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45976.829441550923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45976.829441550923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45976.829441550923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45976.829441550923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45976.829441550923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45976.829441550923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45976.829441550923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45976.829441550923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45976.829441550923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45976.829441550923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45976.829441550923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45976.829441550923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45976.829441550923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45976.829441550923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45976.829441550923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45976.829441550923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45976.829441550923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45976.829441550923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45976.829441550923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45976.829441550923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45976.829441550923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45976.829441550923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45976.829441550923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45976.829441550923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45976.829441550923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45976.829441550923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45976.829441550923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45976.829441550923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45976.829441550923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45976.829441550923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45976.829441550923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45976.829441550923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45976.829441550923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45976.829441550923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45976.829441550923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45976.829441550923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45976.829441550923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45976.829441550923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45976.829441550923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45976.829441550923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45976.829441550923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45976.829441550923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45976.829441550923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45976.829441550923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45976.829441550923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ref="G102:G165" ca="1" si="4">IFERROR(NOW()-F102,"")</f>
        <v>45976.829441550923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45976.829441550923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45976.829441550923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45976.829441550923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45976.829441550923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45976.829441550923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45976.829441550923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45976.829441550923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45976.829441550923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45976.829441550923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45976.829441550923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45976.829441550923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45976.829441550923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45976.829441550923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45976.829441550923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45976.829441550923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45976.829441550923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45976.829441550923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45976.829441550923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45976.829441550923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45976.829441550923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45976.829441550923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45976.829441550923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45976.829441550923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45976.829441550923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45976.829441550923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45976.829441550923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45976.829441550923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45976.829441550923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45976.829441550923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45976.829441550923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45976.829441550923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45976.829441550923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45976.829441550923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45976.829441550923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45976.829441550923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45976.829441550923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45976.829441550923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45976.829441550923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45976.829441550923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45976.829441550923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45976.829441550923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45976.829441550923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45976.829441550923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45976.829441550923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45976.829441550923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45976.829441550923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45976.829441550923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45976.829441550923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45976.829441550923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45976.829441550923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45976.829441550923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45976.829441550923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45976.829441550923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45976.829441550923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45976.829441550923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45976.829441550923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45976.829441550923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45976.829441550923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45976.829441550923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45976.829441550923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45976.829441550923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45976.829441550923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45976.829441550923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ref="G166:G229" ca="1" si="5">IFERROR(NOW()-F166,"")</f>
        <v>45976.829441550923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45976.829441550923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45976.829441550923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45976.829441550923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45976.829441550923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45976.829441550923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45976.829441550923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45976.829441550923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45976.829441550923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45976.829441550923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45976.829441550923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45976.829441550923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45976.829441550923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45976.829441550923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45976.829441550923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45976.829441550923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45976.829441550923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45976.829441550923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45976.829441550923</v>
      </c>
      <c r="H184" s="124"/>
      <c r="I184" s="124" t="str">
        <f>IFERROR(VLOOKUP(D184,DB!A:F,6,0),"")</f>
        <v/>
      </c>
      <c r="J184" s="124" t="str">
        <f>IFERROR(VLOOKUP(D184,DB!A:G,7,0),"")</f>
        <v/>
      </c>
      <c r="K184" s="124"/>
      <c r="L184" s="124" t="str">
        <f>IFERROR(VLOOKUP(D184,DB!A:I,9,0),"")</f>
        <v/>
      </c>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45976.829441550923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45976.829441550923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45976.829441550923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45976.829441550923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45976.829441550923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45976.829441550923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45976.829441550923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45976.829441550923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45976.829441550923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45976.829441550923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45976.829441550923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45976.829441550923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45976.829441550923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45976.829441550923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45976.829441550923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45976.829441550923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45976.829441550923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45976.829441550923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45976.829441550923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45976.829441550923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45976.829441550923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45976.829441550923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45976.829441550923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45976.829441550923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45976.829441550923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45976.829441550923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45976.829441550923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45976.829441550923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45976.829441550923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45976.829441550923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45976.829441550923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45976.829441550923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45976.829441550923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45976.829441550923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45976.829441550923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45976.829441550923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45976.829441550923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45976.829441550923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45976.829441550923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45976.829441550923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45976.829441550923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45976.829441550923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45976.829441550923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45976.829441550923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45976.829441550923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45976.829441550923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45976.829441550923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45976.829441550923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45976.829441550923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45976.829441550923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45976.829441550923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45976.829441550923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45976.829441550923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45976.829441550923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45976.829441550923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45976.829441550923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45976.829441550923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45976.829441550923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45976.829441550923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45976.829441550923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45976.829441550923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45976.829441550923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45976.829441550923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45976.829441550923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45976.829441550923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45976.829441550923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45976.829441550923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45976.829441550923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45976.829441550923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45976.829441550923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45976.829441550923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45976.829441550923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45976.829441550923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45976.829441550923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45976.829441550923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45976.829441550923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45976.829441550923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45976.829441550923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45976.829441550923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45976.829441550923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45976.829441550923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45976.829441550923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45976.829441550923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45976.829441550923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45976.829441550923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45976.829441550923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45976.829441550923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45976.829441550923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45976.829441550923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45976.829441550923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45976.829441550923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45976.829441550923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45976.829441550923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45976.829441550923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45976.829441550923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45976.829441550923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45976.829441550923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45976.829441550923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45976.829441550923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45976.829441550923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45976.829441550923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45976.829441550923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45976.829441550923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45976.829441550923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45976.829441550923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45976.829441550923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45976.829441550923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45976.829441550923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45976.829441550923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45976.829441550923</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2025-11-15T16:54:43Z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