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03" documentId="120_S{2AC9BD13-BADA-5192-A53E-5A8FF88502F6}" xr6:coauthVersionLast="47" xr6:coauthVersionMax="47" xr10:uidLastSave="{5FB715FA-717C-40AE-845E-5CA67ECA252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G7" i="9"/>
  <c r="J4" i="9"/>
  <c r="J5" i="9"/>
  <c r="J6" i="9"/>
  <c r="J7" i="9"/>
  <c r="L4" i="9"/>
  <c r="L5" i="9"/>
  <c r="L6" i="9"/>
  <c r="L7" i="9"/>
  <c r="I2" i="9"/>
  <c r="I3" i="9"/>
  <c r="I4" i="9"/>
  <c r="I5" i="9"/>
  <c r="I6" i="9"/>
  <c r="I7" i="9"/>
  <c r="G2" i="9"/>
  <c r="G3" i="9"/>
  <c r="G8" i="9"/>
  <c r="G9" i="9"/>
  <c r="I10" i="9"/>
  <c r="L3" i="9"/>
  <c r="J3" i="9"/>
  <c r="L2" i="9"/>
  <c r="J2"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J6" i="5"/>
  <c r="J7" i="5"/>
  <c r="J8" i="5"/>
  <c r="J9" i="5"/>
  <c r="J10" i="5"/>
  <c r="J11" i="5"/>
  <c r="J12" i="5"/>
  <c r="J13" i="5"/>
  <c r="J14" i="5"/>
  <c r="J15" i="5"/>
  <c r="J16" i="5"/>
  <c r="J17" i="5"/>
  <c r="J18" i="5"/>
  <c r="J19" i="5"/>
  <c r="J20" i="5"/>
  <c r="J21" i="5"/>
  <c r="J22" i="5"/>
  <c r="J23" i="5"/>
  <c r="J24" i="5"/>
  <c r="J25" i="5"/>
  <c r="J26" i="5"/>
  <c r="J27" i="5"/>
  <c r="J28" i="5"/>
  <c r="J29" i="5"/>
  <c r="I6" i="5"/>
  <c r="I7" i="5"/>
  <c r="I8" i="5"/>
  <c r="I9" i="5"/>
  <c r="I10" i="5"/>
  <c r="I11" i="5"/>
  <c r="I12" i="5"/>
  <c r="I13" i="5"/>
  <c r="I14" i="5"/>
  <c r="I15" i="5"/>
  <c r="I16" i="5"/>
  <c r="I17" i="5"/>
  <c r="I18" i="5"/>
  <c r="I19" i="5"/>
  <c r="I20" i="5"/>
  <c r="I21" i="5"/>
  <c r="I22" i="5"/>
  <c r="I23" i="5"/>
  <c r="I24" i="5"/>
  <c r="I25" i="5"/>
  <c r="I26" i="5"/>
  <c r="I27" i="5"/>
  <c r="I28" i="5"/>
  <c r="I29" i="5"/>
  <c r="B6" i="5"/>
  <c r="B7" i="5"/>
  <c r="B8" i="5"/>
  <c r="B9" i="5"/>
  <c r="B10" i="5"/>
  <c r="B11" i="5"/>
  <c r="B12" i="5"/>
  <c r="B13" i="5"/>
  <c r="B14" i="5"/>
  <c r="B15" i="5"/>
  <c r="B16"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<sst xmlns="http://schemas.openxmlformats.org/spreadsheetml/2006/main" count="180322" uniqueCount="39141">
  <si>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</si>
  <si>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</si>
  <si>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</si>
  <si>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</si>
  <si>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</si>
  <si>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</si>
  <si>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</si>
  <si>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</si>
  <si>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</si>
  <si>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</si>
  <si>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</si>
  <si>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</si>
  <si>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</si>
  <si>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</si>
  <si>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</si>
  <si>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</si>
  <si>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</si>
  <si>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</si>
  <si>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</si>
  <si>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</si>
  <si>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</si>
  <si>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</si>
  <si>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</si>
  <si>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</si>
  <si>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</si>
  <si>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</si>
  <si>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</si>
  <si>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</si>
  <si>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</si>
  <si>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</si>
  <si>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</si>
  <si>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</si>
  <si>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</si>
  <si>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</si>
  <si>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</si>
  <si>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</si>
  <si>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</si>
  <si>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</si>
  <si>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</si>
  <si>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</si>
  <si>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</si>
  <si>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</si>
  <si>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</si>
  <si>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</si>
  <si>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</si>
  <si>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</si>
  <si>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</si>
  <si>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</si>
  <si>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</si>
  <si>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</si>
  <si>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</si>
  <si>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</si>
  <si>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</si>
  <si>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</si>
  <si>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</si>
  <si>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</si>
  <si>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</si>
  <si>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</si>
  <si>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</si>
  <si>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</si>
  <si>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</si>
  <si>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</si>
  <si>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</si>
  <si>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</si>
  <si>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</si>
  <si>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</si>
  <si>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</si>
  <si>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</si>
  <si>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</si>
  <si>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</si>
  <si>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</si>
  <si>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</si>
  <si>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</si>
  <si>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</si>
  <si>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</si>
  <si>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</si>
  <si>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</si>
  <si>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</si>
  <si>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</si>
  <si>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</si>
  <si>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</si>
  <si>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</si>
  <si>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</si>
  <si>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</si>
  <si>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</si>
  <si>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</si>
  <si>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</si>
  <si>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</si>
  <si>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</si>
  <si>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</si>
  <si>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</si>
  <si>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</si>
  <si>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</si>
  <si>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</si>
  <si>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</si>
  <si>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</si>
  <si>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</si>
  <si>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</si>
  <si>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</si>
  <si>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</si>
  <si>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</si>
  <si>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</si>
  <si>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</si>
  <si>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</si>
  <si>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</si>
  <si>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</si>
  <si>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</si>
  <si>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</si>
  <si>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</si>
  <si>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</si>
  <si>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</si>
  <si>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</si>
  <si>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</si>
  <si>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</si>
  <si>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</si>
  <si>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</si>
  <si>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</si>
  <si>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</si>
  <si>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</si>
  <si>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</si>
  <si>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</si>
  <si>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</si>
  <si>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</si>
  <si>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</si>
  <si>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</si>
  <si>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</si>
  <si>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</si>
  <si>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</si>
  <si>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</si>
  <si>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</si>
  <si>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</si>
  <si>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</si>
  <si>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</si>
  <si>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</si>
  <si>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</si>
  <si>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</si>
  <si>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</si>
  <si>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</si>
  <si>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</si>
  <si>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</si>
  <si>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</si>
  <si>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</si>
  <si>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</si>
  <si>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</si>
  <si>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</si>
  <si>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</si>
  <si>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</si>
  <si>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</si>
  <si>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</si>
  <si>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</si>
  <si>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</si>
  <si>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</si>
  <si>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</si>
  <si>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</si>
  <si>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</si>
  <si>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</si>
  <si>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</si>
  <si>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</si>
  <si>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</si>
  <si>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</si>
  <si>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</si>
  <si>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</si>
  <si>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</si>
  <si>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</si>
  <si>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</si>
  <si>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</si>
  <si>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</si>
  <si>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</si>
  <si>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</si>
  <si>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</si>
  <si>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</si>
  <si>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</si>
  <si>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</si>
  <si>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</si>
  <si>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</si>
  <si>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</si>
  <si>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</si>
  <si>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</si>
  <si>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</si>
  <si>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</si>
  <si>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</si>
  <si>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</si>
  <si>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</si>
  <si>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</si>
  <si>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</si>
  <si>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</si>
  <si>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</si>
  <si>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</si>
  <si>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</si>
  <si>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</si>
  <si>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</si>
  <si>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</si>
  <si>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</si>
  <si>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</si>
  <si>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</si>
  <si>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</si>
  <si>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</si>
  <si>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</si>
  <si>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</si>
  <si>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</si>
  <si>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</si>
  <si>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</si>
  <si>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</si>
  <si>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</si>
  <si>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</si>
  <si>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</si>
  <si>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</si>
  <si>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</si>
  <si>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</si>
  <si>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</si>
  <si>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</si>
  <si>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</si>
  <si>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</si>
  <si>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</si>
  <si>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</si>
  <si>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</si>
  <si>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</si>
  <si>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</si>
  <si>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</si>
  <si>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</si>
  <si>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</si>
  <si>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</si>
  <si>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</si>
  <si>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</si>
  <si>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</si>
  <si>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</si>
  <si>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</si>
  <si>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</si>
  <si>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</si>
  <si>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</si>
  <si>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</si>
  <si>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</si>
  <si>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</si>
  <si>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</si>
  <si>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</si>
  <si>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</si>
  <si>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</si>
  <si>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</si>
  <si>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</si>
  <si>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</si>
  <si>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</si>
  <si>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</si>
  <si>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</si>
  <si>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</si>
  <si>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</si>
  <si>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</si>
  <si>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</si>
  <si>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</si>
  <si>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</si>
  <si>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</si>
  <si>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</si>
  <si>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</si>
  <si>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</si>
  <si>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</si>
  <si>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</si>
  <si>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</si>
  <si>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</si>
  <si>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</si>
  <si>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</si>
  <si>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</si>
  <si>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</si>
  <si>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</si>
  <si>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</si>
  <si>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</si>
  <si>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</si>
  <si>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</si>
  <si>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</si>
  <si>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</si>
  <si>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</si>
  <si>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</si>
  <si>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</si>
  <si>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</si>
  <si>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</si>
  <si>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</si>
  <si>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</si>
  <si>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</si>
  <si>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</si>
  <si>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</si>
  <si>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</si>
  <si>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</si>
  <si>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</si>
  <si>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</si>
  <si>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</si>
  <si>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</si>
  <si>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</si>
  <si>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</si>
  <si>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</si>
  <si>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</si>
  <si>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</si>
  <si>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</si>
  <si>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</si>
  <si>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</si>
  <si>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</si>
  <si>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</si>
  <si>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</si>
  <si>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</si>
  <si>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</si>
  <si>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</si>
  <si>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</si>
  <si>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</si>
  <si>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</si>
  <si>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</si>
  <si>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</si>
  <si>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</si>
  <si>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</si>
  <si>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</si>
  <si>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</si>
  <si>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</si>
  <si>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</si>
  <si>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</si>
  <si>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</si>
  <si>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</si>
  <si>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</si>
  <si>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</si>
  <si>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</si>
  <si>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</si>
  <si>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</si>
  <si>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</si>
  <si>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</si>
  <si>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</si>
  <si>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</si>
  <si>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</si>
  <si>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</si>
  <si>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</si>
  <si>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</si>
  <si>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</si>
  <si>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</si>
  <si>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</si>
  <si>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</si>
  <si>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</si>
  <si>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</si>
  <si>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</si>
  <si>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</si>
  <si>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</si>
  <si>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</si>
  <si>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</si>
  <si>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</si>
  <si>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</si>
  <si>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</si>
  <si>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</si>
  <si>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</si>
  <si>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</si>
  <si>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</si>
  <si>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</si>
  <si>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</si>
  <si>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</si>
  <si>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</si>
  <si>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</si>
  <si>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</si>
  <si>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</si>
  <si>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</si>
  <si>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</si>
  <si>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</si>
  <si>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</si>
  <si>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</si>
  <si>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</si>
  <si>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</si>
  <si>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</si>
  <si>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</si>
  <si>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</si>
  <si>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</si>
  <si>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</si>
  <si>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</si>
  <si>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</si>
  <si>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</si>
  <si>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</si>
  <si>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</si>
  <si>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</si>
  <si>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</si>
  <si>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</si>
  <si>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</si>
  <si>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</si>
  <si>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</si>
  <si>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</si>
  <si>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</si>
  <si>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</si>
  <si>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</si>
  <si>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</si>
  <si>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</si>
  <si>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</si>
  <si>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</si>
  <si>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</si>
  <si>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</si>
  <si>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</si>
  <si>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</si>
  <si>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</si>
  <si>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</si>
  <si>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</si>
  <si>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</si>
  <si>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</si>
  <si>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</si>
  <si>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</si>
  <si>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</si>
  <si>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</si>
  <si>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</si>
  <si>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</si>
  <si>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</si>
  <si>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</si>
  <si>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</si>
  <si>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</si>
  <si>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</si>
  <si>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</si>
  <si>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</si>
  <si>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</si>
  <si>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</si>
  <si>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</si>
  <si>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</si>
  <si>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</si>
  <si>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</si>
  <si>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</si>
  <si>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</si>
  <si>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</si>
  <si>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</si>
  <si>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</si>
  <si>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</si>
  <si>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</si>
  <si>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</si>
  <si>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</si>
  <si>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</si>
  <si>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</si>
  <si>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</si>
  <si>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</si>
  <si>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</si>
  <si>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</si>
  <si>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</si>
  <si>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</si>
  <si>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</si>
  <si>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</si>
  <si>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</si>
  <si>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</si>
  <si>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</si>
  <si>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</si>
  <si>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</si>
  <si>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</si>
  <si>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</si>
  <si>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</si>
  <si>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</si>
  <si>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</si>
  <si>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</si>
  <si>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</si>
  <si>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</si>
  <si>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</si>
  <si>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</si>
  <si>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</si>
  <si>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</si>
  <si>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</si>
  <si>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</si>
  <si>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</si>
  <si>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</si>
  <si>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</si>
  <si>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</si>
  <si>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</si>
  <si>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</si>
  <si>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</si>
  <si>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</si>
  <si>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</si>
  <si>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</si>
  <si>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</si>
  <si>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</si>
  <si>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</si>
  <si>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</si>
  <si>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</si>
  <si>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</si>
  <si>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</si>
  <si>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</si>
  <si>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</si>
  <si>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</si>
  <si>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</si>
  <si>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</si>
  <si>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</si>
  <si>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</si>
  <si>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</si>
  <si>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</si>
  <si>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</si>
  <si>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</si>
  <si>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</si>
  <si>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</si>
  <si>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</si>
  <si>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</si>
  <si>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</si>
  <si>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</si>
  <si>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</si>
  <si>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</si>
  <si>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</si>
  <si>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</si>
  <si>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</si>
  <si>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</si>
  <si>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</si>
  <si>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</si>
  <si>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</si>
  <si>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</si>
  <si>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</si>
  <si>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</si>
  <si>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</si>
  <si>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</si>
  <si>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</si>
  <si>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</si>
  <si>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</si>
  <si>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</si>
  <si>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</si>
  <si>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</si>
  <si>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</si>
  <si>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</si>
  <si>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</si>
  <si>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</si>
  <si>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</si>
  <si>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</si>
  <si>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</si>
  <si>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</si>
  <si>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</si>
  <si>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</si>
  <si>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</si>
  <si>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</si>
  <si>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</si>
  <si>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</si>
  <si>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</si>
  <si>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</si>
  <si>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</si>
  <si>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</si>
  <si>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</si>
  <si>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</si>
  <si>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</si>
  <si>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</si>
  <si>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</si>
  <si>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</si>
  <si>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</si>
  <si>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</si>
  <si>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</si>
  <si>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</si>
  <si>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</si>
  <si>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</si>
  <si>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</si>
  <si>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</si>
  <si>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</si>
  <si>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</si>
  <si>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</si>
  <si>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</si>
  <si>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</si>
  <si>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</si>
  <si>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</si>
  <si>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</si>
  <si>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</si>
  <si>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</si>
  <si>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</si>
  <si>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</si>
  <si>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</si>
  <si>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</si>
  <si>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</si>
  <si>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</si>
  <si>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</si>
  <si>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</si>
  <si>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</si>
  <si>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</si>
  <si>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</si>
  <si>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</si>
  <si>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</si>
  <si>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</si>
  <si>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</si>
  <si>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</si>
  <si>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</si>
  <si>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</si>
  <si>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</si>
  <si>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</si>
  <si>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</si>
  <si>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</si>
  <si>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</si>
  <si>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</si>
  <si>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</si>
  <si>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</si>
  <si>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</si>
  <si>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</si>
  <si>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</si>
  <si>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</si>
  <si>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</si>
  <si>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</si>
  <si>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</si>
  <si>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</si>
  <si>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</si>
  <si>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</si>
  <si>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</si>
  <si>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</si>
  <si>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</si>
  <si>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</si>
  <si>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</si>
  <si>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</si>
  <si>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</si>
  <si>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</si>
  <si>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</si>
  <si>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</si>
  <si>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</si>
  <si>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</si>
  <si>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</si>
  <si>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</si>
  <si>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</si>
  <si>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</si>
  <si>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</si>
  <si>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</si>
  <si>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</si>
  <si>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</si>
  <si>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</si>
  <si>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</si>
  <si>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</si>
  <si>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</si>
  <si>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</si>
  <si>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</si>
  <si>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</si>
  <si>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</si>
  <si>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</si>
  <si>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</si>
  <si>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</si>
  <si>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</si>
  <si>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</si>
  <si>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</si>
  <si>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</si>
  <si>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</si>
  <si>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</si>
  <si>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</si>
  <si>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</si>
  <si>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</si>
  <si>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</si>
  <si>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</si>
  <si>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</si>
  <si>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</si>
  <si>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</si>
  <si>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</si>
  <si>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</si>
  <si>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</si>
  <si>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</si>
  <si>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</si>
  <si>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</si>
  <si>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</si>
  <si>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</si>
  <si>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</si>
  <si>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</si>
  <si>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</si>
  <si>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</si>
  <si>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</si>
  <si>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</si>
  <si>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</si>
  <si>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</si>
  <si>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</si>
  <si>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</si>
  <si>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</si>
  <si>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</si>
  <si>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</si>
  <si>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</si>
  <si>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</si>
  <si>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</si>
  <si>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</si>
  <si>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</si>
  <si>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</si>
  <si>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</si>
  <si>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</si>
  <si>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</si>
  <si>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</si>
  <si>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</si>
  <si>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</si>
  <si>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</si>
  <si>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</si>
  <si>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</si>
  <si>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</si>
  <si>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</si>
  <si>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</si>
  <si>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</si>
  <si>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</si>
  <si>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</si>
  <si>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</si>
  <si>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</si>
  <si>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</si>
  <si>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</si>
  <si>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</si>
  <si>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</si>
  <si>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</si>
  <si>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</si>
  <si>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</si>
  <si>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</si>
  <si>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</si>
  <si>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</si>
  <si>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</si>
  <si>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</si>
  <si>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</si>
  <si>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</si>
  <si>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</si>
  <si>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</si>
  <si>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</si>
  <si>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</si>
  <si>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</si>
  <si>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</si>
  <si>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</si>
  <si>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</si>
  <si>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</si>
  <si>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</si>
  <si>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</si>
  <si>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</si>
  <si>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</si>
  <si>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</si>
  <si>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</si>
  <si>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</si>
  <si>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</si>
  <si>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</si>
  <si>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</si>
  <si>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</si>
  <si>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</si>
  <si>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</si>
  <si>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</si>
  <si>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</si>
  <si>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</si>
  <si>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</si>
  <si>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</si>
  <si>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</si>
  <si>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</si>
  <si>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</si>
  <si>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</si>
  <si>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</si>
  <si>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</si>
  <si>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</si>
  <si>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</si>
  <si>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</si>
  <si>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</si>
  <si>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</si>
  <si>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</si>
  <si>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</si>
  <si>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</si>
  <si>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</si>
  <si>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</si>
  <si>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</si>
  <si>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</si>
  <si>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</si>
  <si>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</si>
  <si>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</si>
  <si>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</si>
  <si>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</si>
  <si>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</si>
  <si>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</si>
  <si>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</si>
  <si>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</si>
  <si>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</si>
  <si>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</si>
  <si>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</si>
  <si>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</si>
  <si>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</si>
  <si>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</si>
  <si>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</si>
  <si>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</si>
  <si>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</si>
  <si>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</si>
  <si>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</si>
  <si>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</si>
  <si>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</si>
  <si>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</si>
  <si>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</si>
  <si>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</si>
  <si>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</si>
  <si>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</si>
  <si>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</si>
  <si>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</si>
  <si>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</si>
  <si>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</si>
  <si>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</si>
  <si>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</si>
  <si>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</si>
  <si>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</si>
  <si>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</si>
  <si>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</si>
  <si>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</si>
  <si>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</si>
  <si>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</si>
  <si>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</si>
  <si>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</si>
  <si>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</si>
  <si>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</si>
  <si>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</si>
  <si>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</si>
  <si>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</si>
  <si>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</si>
  <si>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</si>
  <si>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</si>
  <si>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</si>
  <si>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</si>
  <si>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</si>
  <si>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</si>
  <si>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</si>
  <si>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</si>
  <si>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</si>
  <si>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</si>
  <si>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</si>
  <si>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</si>
  <si>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</si>
  <si>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</si>
  <si>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</si>
  <si>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</si>
  <si>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</si>
  <si>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</si>
  <si>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</si>
  <si>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</si>
  <si>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</si>
  <si>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</si>
  <si>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</si>
  <si>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</si>
  <si>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</si>
  <si>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</si>
  <si>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</si>
  <si>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</si>
  <si>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</si>
  <si>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</si>
  <si>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</si>
  <si>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</si>
  <si>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</si>
  <si>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</si>
  <si>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</si>
  <si>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</si>
  <si>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</si>
  <si>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</si>
  <si>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</si>
  <si>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</si>
  <si>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</si>
  <si>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</si>
  <si>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</si>
  <si>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</si>
  <si>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</si>
  <si>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</si>
  <si>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</si>
  <si>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</si>
  <si>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</si>
  <si>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</si>
  <si>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</si>
  <si>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</si>
  <si>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</si>
  <si>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</si>
  <si>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</si>
  <si>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</si>
  <si>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</si>
  <si>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</si>
  <si>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</si>
  <si>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</si>
  <si>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</si>
  <si>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</si>
  <si>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</si>
  <si>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</si>
  <si>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</si>
  <si>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</si>
  <si>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</si>
  <si>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</si>
  <si>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</si>
  <si>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</si>
  <si>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</si>
  <si>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</si>
  <si>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</si>
  <si>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</si>
  <si>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</si>
  <si>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</si>
  <si>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</si>
  <si>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</si>
  <si>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</si>
  <si>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</si>
  <si>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</si>
  <si>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</si>
  <si>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</si>
  <si>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</si>
  <si>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</si>
  <si>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</si>
  <si>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</si>
  <si>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</si>
  <si>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</si>
  <si>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</si>
  <si>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</si>
  <si>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</si>
  <si>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</si>
  <si>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</si>
  <si>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</si>
  <si>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</si>
  <si>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</si>
  <si>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</si>
  <si>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</si>
  <si>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</si>
  <si>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</si>
  <si>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</si>
  <si>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</si>
  <si>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</si>
  <si>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</si>
  <si>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</si>
  <si>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</si>
  <si>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</si>
  <si>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</si>
  <si>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</si>
  <si>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</si>
  <si>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</si>
  <si>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</si>
  <si>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</si>
  <si>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</si>
  <si>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</si>
  <si>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</si>
  <si>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</si>
  <si>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</si>
  <si>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</si>
  <si>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</si>
  <si>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</si>
  <si>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</si>
  <si>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</si>
  <si>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</si>
  <si>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</si>
  <si>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</si>
  <si>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</si>
  <si>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</si>
  <si>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</si>
  <si>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</si>
  <si>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</si>
  <si>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</si>
  <si>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</si>
  <si>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</si>
  <si>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</si>
  <si>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</si>
  <si>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</si>
  <si>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</si>
  <si>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</si>
  <si>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</si>
  <si>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</si>
  <si>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</si>
  <si>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</si>
  <si>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</si>
  <si>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</si>
  <si>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</si>
  <si>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</si>
  <si>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</si>
  <si>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</si>
  <si>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</si>
  <si>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</si>
  <si>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</si>
  <si>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</si>
  <si>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</si>
  <si>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</si>
  <si>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</si>
  <si>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</si>
  <si>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</si>
  <si>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</si>
  <si>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</si>
  <si>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</si>
  <si>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</si>
  <si>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</si>
  <si>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</si>
  <si>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</si>
  <si>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</si>
  <si>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</si>
  <si>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</si>
  <si>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</si>
  <si>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</si>
  <si>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</si>
  <si>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</si>
  <si>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</si>
  <si>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</si>
  <si>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</si>
  <si>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</si>
  <si>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</si>
  <si>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</si>
  <si>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</si>
  <si>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</si>
  <si>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</si>
  <si>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</si>
  <si>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</si>
  <si>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</si>
  <si>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</si>
  <si>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</si>
  <si>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</si>
  <si>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</si>
  <si>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</si>
  <si>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</si>
  <si>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</si>
  <si>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</si>
  <si>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</si>
  <si>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</si>
  <si>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</si>
  <si>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</si>
  <si>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</si>
  <si>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</si>
  <si>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</si>
  <si>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</si>
  <si>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</si>
  <si>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</si>
  <si>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</si>
  <si>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</si>
  <si>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</si>
  <si>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</si>
  <si>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</si>
  <si>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</si>
  <si>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</si>
  <si>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</si>
  <si>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</si>
  <si>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</si>
  <si>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</si>
  <si>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</si>
  <si>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</si>
  <si>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</si>
  <si>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</si>
  <si>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</si>
  <si>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</si>
  <si>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</si>
  <si>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</si>
  <si>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</si>
  <si>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</si>
  <si>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</si>
  <si>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</si>
  <si>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</si>
  <si>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</si>
  <si>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</si>
  <si>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</si>
  <si>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</si>
  <si>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</si>
  <si>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</si>
  <si>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</si>
  <si>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</si>
  <si>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</si>
  <si>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</si>
  <si>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</si>
  <si>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</si>
  <si>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</si>
  <si>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</si>
  <si>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</si>
  <si>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</si>
  <si>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</si>
  <si>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</si>
  <si>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</si>
  <si>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</si>
  <si>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</si>
  <si>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</si>
  <si>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</si>
  <si>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</si>
  <si>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</si>
  <si>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</si>
  <si>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</si>
  <si>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</si>
  <si>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</si>
  <si>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</si>
  <si>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</si>
  <si>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</si>
  <si>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</si>
  <si>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</si>
  <si>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</si>
  <si>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</si>
  <si>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</si>
  <si>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</si>
  <si>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</si>
  <si>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</si>
  <si>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</si>
  <si>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</si>
  <si>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</si>
  <si>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</si>
  <si>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</si>
  <si>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</si>
  <si>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</si>
  <si>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</si>
  <si>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</si>
  <si>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</si>
  <si>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</si>
  <si>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</si>
  <si>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</si>
  <si>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</si>
  <si>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</si>
  <si>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</si>
  <si>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</si>
  <si>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</si>
  <si>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</si>
  <si>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</si>
  <si>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</si>
  <si>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</si>
  <si>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</si>
  <si>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</si>
  <si>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</si>
  <si>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</si>
  <si>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</si>
  <si>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</si>
  <si>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</si>
  <si>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</si>
  <si>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</si>
  <si>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</si>
  <si>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</si>
  <si>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</si>
  <si>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</si>
  <si>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</si>
  <si>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</si>
  <si>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</si>
  <si>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</si>
  <si>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</si>
  <si>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</si>
  <si>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</si>
  <si>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</si>
  <si>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</si>
  <si>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</si>
  <si>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</si>
  <si>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</si>
  <si>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</si>
  <si>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</si>
  <si>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</si>
  <si>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</si>
  <si>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</si>
  <si>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</si>
  <si>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</si>
  <si>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</si>
  <si>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</si>
  <si>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</si>
  <si>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</si>
  <si>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</si>
  <si>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</si>
  <si>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</si>
  <si>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</si>
  <si>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</si>
  <si>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</si>
  <si>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</si>
  <si>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</si>
  <si>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</si>
  <si>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</si>
  <si>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</si>
  <si>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</si>
  <si>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</si>
  <si>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</si>
  <si>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</si>
  <si>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</si>
  <si>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</si>
  <si>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</si>
  <si>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</si>
  <si>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</si>
  <si>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</si>
  <si>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</si>
  <si>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</si>
  <si>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</si>
  <si>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</si>
  <si>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</si>
  <si>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</si>
  <si>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</si>
  <si>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</si>
  <si>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</si>
  <si>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</si>
  <si>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</si>
  <si>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</si>
  <si>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</si>
  <si>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</si>
  <si>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</si>
  <si>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</si>
  <si>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</si>
  <si>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</si>
  <si>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</si>
  <si>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</si>
  <si>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</si>
  <si>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</si>
  <si>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</si>
  <si>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</si>
  <si>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</si>
  <si>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</si>
  <si>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</si>
  <si>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</si>
  <si>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</si>
  <si>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</si>
  <si>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</si>
  <si>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</si>
  <si>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</si>
  <si>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</si>
  <si>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</si>
  <si>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</si>
  <si>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</si>
  <si>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</si>
  <si>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</si>
  <si>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</si>
  <si>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</si>
  <si>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</si>
  <si>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</si>
  <si>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</si>
  <si>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</si>
  <si>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</si>
  <si>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</si>
  <si>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</si>
  <si>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</si>
  <si>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</si>
  <si>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</si>
  <si>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</si>
  <si>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</si>
  <si>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</si>
  <si>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</si>
  <si>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</si>
  <si>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</si>
  <si>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</si>
  <si>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</si>
  <si>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</si>
  <si>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</si>
  <si>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</si>
  <si>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</si>
  <si>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</si>
  <si>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</si>
  <si>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</si>
  <si>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</si>
  <si>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</si>
  <si>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</si>
  <si>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</si>
  <si>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</si>
  <si>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</si>
  <si>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</si>
  <si>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</si>
  <si>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</si>
  <si>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</si>
  <si>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</si>
  <si>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</si>
  <si>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</si>
  <si>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</si>
  <si>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</si>
  <si>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</si>
  <si>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</si>
  <si>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</si>
  <si>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</si>
  <si>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</si>
  <si>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</si>
  <si>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</si>
  <si>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</si>
  <si>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</si>
  <si>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</si>
  <si>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</si>
  <si>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</si>
  <si>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</si>
  <si>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</si>
  <si>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</si>
  <si>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</si>
  <si>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</si>
  <si>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</si>
  <si>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</si>
  <si>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</si>
  <si>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</si>
  <si>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</si>
  <si>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</si>
  <si>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</si>
  <si>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</si>
  <si>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</si>
  <si>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</si>
  <si>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</si>
  <si>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</si>
  <si>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</si>
  <si>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</si>
  <si>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</si>
  <si>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</si>
  <si>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</si>
  <si>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</si>
  <si>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</si>
  <si>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</si>
  <si>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</si>
  <si>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</si>
  <si>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</si>
  <si>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</si>
  <si>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</si>
  <si>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</si>
  <si>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</si>
  <si>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</si>
  <si>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</si>
  <si>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</si>
  <si>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</si>
  <si>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</si>
  <si>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</si>
  <si>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</si>
  <si>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</si>
  <si>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</si>
  <si>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</si>
  <si>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</si>
  <si>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</si>
  <si>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</si>
  <si>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</si>
  <si>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</si>
  <si>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</si>
  <si>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</si>
  <si>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</si>
  <si>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</si>
  <si>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</si>
  <si>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</si>
  <si>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</si>
  <si>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</si>
  <si>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</si>
  <si>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</si>
  <si>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</si>
  <si>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</si>
  <si>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</si>
  <si>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</si>
  <si>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</si>
  <si>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</si>
  <si>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</si>
  <si>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</si>
  <si>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</si>
  <si>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</si>
  <si>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</si>
  <si>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</si>
  <si>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</si>
  <si>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</si>
  <si>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</si>
  <si>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</si>
  <si>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</si>
  <si>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</si>
  <si>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</si>
  <si>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</si>
  <si>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</si>
  <si>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</si>
  <si>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</si>
  <si>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</si>
  <si>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</si>
  <si>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</si>
  <si>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</si>
  <si>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</si>
  <si>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</si>
  <si>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</si>
  <si>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</si>
  <si>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</si>
  <si>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</si>
  <si>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</si>
  <si>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</si>
  <si>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</si>
  <si>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</si>
  <si>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</si>
  <si>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</si>
  <si>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</si>
  <si>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</si>
  <si>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</si>
  <si>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</si>
  <si>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</si>
  <si>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</si>
  <si>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</si>
  <si>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</si>
  <si>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</si>
  <si>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</si>
  <si>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</si>
  <si>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</si>
  <si>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</si>
  <si>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</si>
  <si>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</si>
  <si>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</si>
  <si>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</si>
  <si>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</si>
  <si>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</si>
  <si>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</si>
  <si>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</si>
  <si>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</si>
  <si>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</si>
  <si>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</si>
  <si>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</si>
  <si>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</si>
  <si>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</si>
  <si>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</si>
  <si>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</si>
  <si>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</si>
  <si>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</si>
  <si>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</si>
  <si>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</si>
  <si>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</si>
  <si>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</si>
  <si>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</si>
  <si>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</si>
  <si>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</si>
  <si>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</si>
  <si>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</si>
  <si>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</si>
  <si>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</si>
  <si>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</si>
  <si>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</si>
  <si>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</si>
  <si>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</si>
  <si>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</si>
  <si>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</si>
  <si>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</si>
  <si>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</si>
  <si>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</si>
  <si>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</si>
  <si>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</si>
  <si>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</si>
  <si>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</si>
  <si>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</si>
  <si>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</si>
  <si>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</si>
  <si>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</si>
  <si>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</si>
  <si>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</si>
  <si>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</si>
  <si>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</si>
  <si>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</si>
  <si>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</si>
  <si>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</si>
  <si>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</si>
  <si>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</si>
  <si>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</si>
  <si>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</si>
  <si>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</si>
  <si>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</si>
  <si>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</si>
  <si>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</si>
  <si>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</si>
  <si>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</si>
  <si>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</si>
  <si>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</si>
  <si>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</si>
  <si>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</si>
  <si>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</si>
  <si>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</si>
  <si>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</si>
  <si>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</si>
  <si>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</si>
  <si>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</si>
  <si>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</si>
  <si>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</si>
  <si>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</si>
  <si>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</si>
  <si>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</si>
  <si>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</si>
  <si>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</si>
  <si>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</si>
  <si>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</si>
  <si>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</si>
  <si>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</si>
  <si>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</si>
  <si>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</si>
  <si>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</si>
  <si>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</si>
  <si>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</si>
  <si>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</si>
  <si>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</si>
  <si>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</si>
  <si>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</si>
  <si>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</si>
  <si>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</si>
  <si>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</si>
  <si>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</si>
  <si>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</si>
  <si>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</si>
  <si>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</si>
  <si>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</si>
  <si>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</si>
  <si>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</si>
  <si>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</si>
  <si>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</si>
  <si>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</si>
  <si>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</si>
  <si>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</si>
  <si>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</si>
  <si>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</si>
  <si>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</si>
  <si>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</si>
  <si>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</si>
  <si>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</si>
  <si>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</si>
  <si>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</si>
  <si>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</si>
  <si>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</si>
  <si>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</si>
  <si>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</si>
  <si>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</si>
  <si>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</si>
  <si>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</si>
  <si>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</si>
  <si>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</si>
  <si>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</si>
  <si>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</si>
  <si>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</si>
  <si>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</si>
  <si>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</si>
  <si>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</si>
  <si>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</si>
  <si>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</si>
  <si>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</si>
  <si>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</si>
  <si>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</si>
  <si>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</si>
  <si>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</si>
  <si>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</si>
  <si>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</si>
  <si>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</si>
  <si>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</si>
  <si>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</si>
  <si>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</si>
  <si>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</si>
  <si>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</si>
  <si>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</si>
  <si>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</si>
  <si>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</si>
  <si>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</si>
  <si>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</si>
  <si>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</si>
  <si>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</si>
  <si>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</si>
  <si>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</si>
  <si>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</si>
  <si>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</si>
  <si>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</si>
  <si>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</si>
  <si>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</si>
  <si>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</si>
  <si>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</si>
  <si>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</si>
  <si>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</si>
  <si>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</si>
  <si>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</si>
  <si>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</si>
  <si>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</si>
  <si>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</si>
  <si>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</si>
  <si>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</si>
  <si>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</si>
  <si>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</si>
  <si>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</si>
  <si>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</si>
  <si>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</si>
  <si>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</si>
  <si>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</si>
  <si>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</si>
  <si>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</si>
  <si>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</si>
  <si>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</si>
  <si>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</si>
  <si>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</si>
  <si>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</si>
  <si>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</si>
  <si>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</si>
  <si>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</si>
  <si>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</si>
  <si>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</si>
  <si>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</si>
  <si>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</si>
  <si>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</si>
  <si>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</si>
  <si>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</si>
  <si>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</si>
  <si>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</si>
  <si>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</si>
  <si>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</si>
  <si>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</si>
  <si>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</si>
  <si>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</si>
  <si>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</si>
  <si>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</si>
  <si>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</si>
  <si>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</si>
  <si>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</si>
  <si>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</si>
  <si>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</si>
  <si>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</si>
  <si>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</si>
  <si>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</si>
  <si>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</si>
  <si>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</si>
  <si>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</si>
  <si>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</si>
  <si>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</si>
  <si>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</si>
  <si>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</si>
  <si>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</si>
  <si>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</si>
  <si>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</si>
  <si>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</si>
  <si>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</si>
  <si>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</si>
  <si>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</si>
  <si>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</si>
  <si>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</si>
  <si>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</si>
  <si>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</si>
  <si>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</si>
  <si>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</si>
  <si>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</si>
  <si>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</si>
  <si>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</si>
  <si>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</si>
  <si>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</si>
  <si>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</si>
  <si>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</si>
  <si>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</si>
  <si>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</si>
  <si>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</si>
  <si>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</si>
  <si>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</si>
  <si>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</si>
  <si>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</si>
  <si>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</si>
  <si>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</si>
  <si>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</si>
  <si>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</si>
  <si>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</si>
  <si>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</si>
  <si>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</si>
  <si>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</si>
  <si>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</si>
  <si>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</si>
  <si>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</si>
  <si>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</si>
  <si>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</si>
  <si>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</si>
  <si>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</si>
  <si>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</si>
  <si>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</si>
  <si>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</si>
  <si>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</si>
  <si>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</si>
  <si>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</si>
  <si>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</si>
  <si>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</si>
  <si>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</si>
  <si>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</si>
  <si>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</si>
  <si>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</si>
  <si>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</si>
  <si>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</si>
  <si>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</si>
  <si>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</si>
  <si>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</si>
  <si>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</si>
  <si>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</si>
  <si>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</si>
  <si>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</si>
  <si>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</si>
  <si>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</si>
  <si>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</si>
  <si>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</si>
  <si>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</si>
  <si>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</si>
  <si>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</si>
  <si>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</si>
  <si>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</si>
  <si>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</si>
  <si>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</si>
  <si>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</si>
  <si>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</si>
  <si>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</si>
  <si>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</si>
  <si>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</si>
  <si>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</si>
  <si>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</si>
  <si>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</si>
  <si>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</si>
  <si>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</si>
  <si>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</si>
  <si>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</si>
  <si>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</si>
  <si>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</si>
  <si>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</si>
  <si>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</si>
  <si>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</si>
  <si>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</si>
  <si>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</si>
  <si>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</si>
  <si>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</si>
  <si>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</si>
  <si>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</si>
  <si>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</si>
  <si>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</si>
  <si>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</si>
  <si>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</si>
  <si>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</si>
  <si>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</si>
  <si>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</si>
  <si>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</si>
  <si>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</si>
  <si>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</si>
  <si>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</si>
  <si>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</si>
  <si>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</si>
  <si>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</si>
  <si>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</si>
  <si>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</si>
  <si>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</si>
  <si>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</si>
  <si>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</si>
  <si>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</si>
  <si>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</si>
  <si>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</si>
  <si>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</si>
  <si>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</si>
  <si>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</si>
  <si>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</si>
  <si>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</si>
  <si>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</si>
  <si>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</si>
  <si>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</si>
  <si>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</si>
  <si>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</si>
  <si>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</si>
  <si>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</si>
  <si>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</si>
  <si>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</si>
  <si>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</si>
  <si>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</si>
  <si>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</si>
  <si>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</si>
  <si>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</si>
  <si>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</si>
  <si>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</si>
  <si>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</si>
  <si>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</si>
  <si>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</si>
  <si>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</si>
  <si>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</si>
  <si>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</si>
  <si>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</si>
  <si>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</si>
  <si>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</si>
  <si>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</si>
  <si>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</si>
  <si>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</si>
  <si>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</si>
  <si>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</si>
  <si>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</si>
  <si>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</si>
  <si>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</si>
  <si>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</si>
  <si>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</si>
  <si>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</si>
  <si>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</si>
  <si>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</si>
  <si>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</si>
  <si>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</si>
  <si>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</si>
  <si>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</si>
  <si>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</si>
  <si>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</si>
  <si>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</si>
  <si>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</si>
  <si>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</si>
  <si>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</si>
  <si>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</si>
  <si>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</si>
  <si>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</si>
  <si>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</si>
  <si>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</si>
  <si>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</si>
  <si>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</si>
  <si>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</si>
  <si>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</si>
  <si>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</si>
  <si>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</si>
  <si>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</si>
  <si>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</si>
  <si>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</si>
  <si>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</si>
  <si>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</si>
  <si>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</si>
  <si>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</si>
  <si>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</si>
  <si>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</si>
  <si>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</si>
  <si>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</si>
  <si>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</si>
  <si>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</si>
  <si>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</si>
  <si>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</si>
  <si>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</si>
  <si>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</si>
  <si>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</si>
  <si>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</si>
  <si>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</si>
  <si>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</si>
  <si>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</si>
  <si>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</si>
  <si>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</si>
  <si>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</si>
  <si>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</si>
  <si>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</si>
  <si>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</si>
  <si>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</si>
  <si>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</si>
  <si>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</si>
  <si>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</si>
  <si>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</si>
  <si>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</si>
  <si>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</si>
  <si>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</si>
  <si>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</si>
  <si>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</si>
  <si>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</si>
  <si>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</si>
  <si>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</si>
  <si>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</si>
  <si>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</si>
  <si>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</si>
  <si>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</si>
  <si>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</si>
  <si>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</si>
  <si>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</si>
  <si>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</si>
  <si>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</si>
  <si>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</si>
  <si>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</si>
  <si>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</si>
  <si>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</si>
  <si>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</si>
  <si>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</si>
  <si>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</si>
  <si>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</si>
  <si>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</si>
  <si>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</si>
  <si>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</si>
  <si>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</si>
  <si>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</si>
  <si>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</si>
  <si>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</si>
  <si>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</si>
  <si>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</si>
  <si>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</si>
  <si>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</si>
  <si>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</si>
  <si>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</si>
  <si>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</si>
  <si>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</si>
  <si>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</si>
  <si>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</si>
  <si>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</si>
  <si>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</si>
  <si>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</si>
  <si>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</si>
  <si>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</si>
  <si>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</si>
  <si>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</si>
  <si>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</si>
  <si>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</si>
  <si>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</si>
  <si>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</si>
  <si>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</si>
  <si>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</si>
  <si>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</si>
  <si>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</si>
  <si>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</si>
  <si>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</si>
  <si>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</si>
  <si>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</si>
  <si>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</si>
  <si>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</si>
  <si>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</si>
  <si>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</si>
  <si>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</si>
  <si>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</si>
  <si>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</si>
  <si>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</si>
  <si>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</si>
  <si>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</si>
  <si>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</si>
  <si>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</si>
  <si>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</si>
  <si>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</si>
  <si>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</si>
  <si>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</si>
  <si>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</si>
  <si>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</si>
  <si>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</si>
  <si>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</si>
  <si>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</si>
  <si>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</si>
  <si>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</si>
  <si>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</si>
  <si>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</si>
  <si>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</si>
  <si>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</si>
  <si>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</si>
  <si>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</si>
  <si>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</si>
  <si>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</si>
  <si>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</si>
  <si>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</si>
  <si>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</si>
  <si>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</si>
  <si>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</si>
  <si>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</si>
  <si>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</si>
  <si>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</si>
  <si>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</si>
  <si>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</si>
  <si>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</si>
  <si>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</si>
  <si>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</si>
  <si>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</si>
  <si>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</si>
  <si>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</si>
  <si>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</si>
  <si>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</si>
  <si>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</si>
  <si>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</si>
  <si>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</si>
  <si>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</si>
  <si>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</si>
  <si>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</si>
  <si>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</si>
  <si>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</si>
  <si>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</si>
  <si>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</si>
  <si>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</si>
  <si>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</si>
  <si>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</si>
  <si>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</si>
  <si>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</si>
  <si>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</si>
  <si>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</si>
  <si>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</si>
  <si>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</si>
  <si>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</si>
  <si>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</si>
  <si>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</si>
  <si>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</si>
  <si>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</si>
  <si>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</si>
  <si>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</si>
  <si>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</si>
  <si>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</si>
  <si>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</si>
  <si>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</si>
  <si>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</si>
  <si>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</si>
  <si>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</si>
  <si>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</si>
  <si>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</si>
  <si>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</si>
  <si>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</si>
  <si>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</si>
  <si>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</si>
  <si>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</si>
  <si>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</si>
  <si>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</si>
  <si>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</si>
  <si>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</si>
  <si>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</si>
  <si>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</si>
  <si>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</si>
  <si>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</si>
  <si>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</si>
  <si>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</si>
  <si>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</si>
  <si>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</si>
  <si>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</si>
  <si>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</si>
  <si>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</si>
  <si>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</si>
  <si>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</si>
  <si>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</si>
  <si>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</si>
  <si>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</si>
  <si>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</si>
  <si>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</si>
  <si>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</si>
  <si>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</si>
  <si>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</si>
  <si>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</si>
  <si>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</si>
  <si>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</si>
  <si>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</si>
  <si>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</si>
  <si>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</si>
  <si>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</si>
  <si>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</si>
  <si>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</si>
  <si>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</si>
  <si>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</si>
  <si>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</si>
  <si>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</si>
  <si>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</si>
  <si>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</si>
  <si>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</si>
  <si>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</si>
  <si>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</si>
  <si>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</si>
  <si>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</si>
  <si>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</si>
  <si>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</si>
  <si>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</si>
  <si>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</si>
  <si>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</si>
  <si>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</si>
  <si>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</si>
  <si>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</si>
  <si>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</si>
  <si>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</si>
  <si>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</si>
  <si>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</si>
  <si>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</si>
  <si>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</si>
  <si>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</si>
  <si>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</si>
  <si>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</si>
  <si>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</si>
  <si>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</si>
  <si>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</si>
  <si>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</si>
  <si>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</si>
  <si>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</si>
  <si>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</si>
  <si>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</si>
  <si>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</si>
  <si>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</si>
  <si>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</si>
  <si>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</si>
  <si>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</si>
  <si>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</si>
  <si>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</si>
  <si>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</si>
  <si>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</si>
  <si>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</si>
  <si>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</si>
  <si>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</si>
  <si>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</si>
  <si>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</si>
  <si>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</si>
  <si>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</si>
  <si>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</si>
  <si>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</si>
  <si>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</si>
  <si>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</si>
  <si>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</si>
  <si>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</si>
  <si>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</si>
  <si>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</si>
  <si>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</si>
  <si>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</si>
  <si>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</si>
  <si>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</si>
  <si>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</si>
  <si>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</si>
  <si>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</si>
  <si>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</si>
  <si>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</si>
  <si>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</si>
  <si>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</si>
  <si>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</si>
  <si>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</si>
  <si>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</si>
  <si>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</si>
  <si>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</si>
  <si>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</si>
  <si>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</si>
  <si>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</si>
  <si>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</si>
  <si>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</si>
  <si>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</si>
  <si>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</si>
  <si>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</si>
  <si>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</si>
  <si>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</si>
  <si>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</si>
  <si>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</si>
  <si>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</si>
  <si>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</si>
  <si>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</si>
  <si>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</si>
  <si>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</si>
  <si>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</si>
  <si>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</si>
  <si>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</si>
  <si>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</si>
  <si>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</si>
  <si>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</si>
  <si>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</si>
  <si>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</si>
  <si>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</si>
  <si>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</si>
  <si>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</si>
  <si>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</si>
  <si>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</si>
  <si>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</si>
  <si>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</si>
  <si>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</si>
  <si>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</si>
  <si>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</si>
  <si>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</si>
  <si>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</si>
  <si>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</si>
  <si>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</si>
  <si>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</si>
  <si>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</si>
  <si>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</si>
  <si>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</si>
  <si>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</si>
  <si>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</si>
  <si>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</si>
  <si>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</si>
  <si>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</si>
  <si>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</si>
  <si>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</si>
  <si>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</si>
  <si>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</si>
  <si>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</si>
  <si>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</si>
  <si>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</si>
  <si>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</si>
  <si>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</si>
  <si>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</si>
  <si>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</si>
  <si>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</si>
  <si>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</si>
  <si>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</si>
  <si>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</si>
  <si>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</si>
  <si>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</si>
  <si>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</si>
  <si>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</si>
  <si>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</si>
  <si>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</si>
  <si>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</si>
  <si>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</si>
  <si>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</si>
  <si>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</si>
  <si>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</si>
  <si>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</si>
  <si>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</si>
  <si>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</si>
  <si>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</si>
  <si>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</si>
  <si>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</si>
  <si>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</si>
  <si>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</si>
  <si>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</si>
  <si>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</si>
  <si>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</si>
  <si>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</si>
  <si>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</si>
  <si>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</si>
  <si>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</si>
  <si>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</si>
  <si>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</si>
  <si>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</si>
  <si>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</si>
  <si>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</si>
  <si>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</si>
  <si>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</si>
  <si>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</si>
  <si>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</si>
  <si>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</si>
  <si>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</si>
  <si>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</si>
  <si>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</si>
  <si>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</si>
  <si>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</si>
  <si>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</si>
  <si>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</si>
  <si>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</si>
  <si>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</si>
  <si>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</si>
  <si>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</si>
  <si>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</si>
  <si>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</si>
  <si>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</si>
  <si>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</si>
  <si>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</si>
  <si>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</si>
  <si>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</si>
  <si>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</si>
  <si>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</si>
  <si>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</si>
  <si>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</si>
  <si>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</si>
  <si>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</si>
  <si>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</si>
  <si>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</si>
  <si>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</si>
  <si>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</si>
  <si>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</si>
  <si>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</si>
  <si>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</si>
  <si>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</si>
  <si>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</si>
  <si>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</si>
  <si>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</si>
  <si>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</si>
  <si>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</si>
  <si>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</si>
  <si>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</si>
  <si>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</si>
  <si>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</si>
  <si>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</si>
  <si>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</si>
  <si>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</si>
  <si>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</si>
  <si>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</si>
  <si>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</si>
  <si>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</si>
  <si>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</si>
  <si>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</si>
  <si>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</si>
  <si>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</si>
  <si>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</si>
  <si>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</si>
  <si>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</si>
  <si>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</si>
  <si>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</si>
  <si>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</si>
  <si>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</si>
  <si>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</si>
  <si>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</si>
  <si>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</si>
  <si>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</si>
  <si>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</si>
  <si>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</si>
  <si>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</si>
  <si>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</si>
  <si>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</si>
  <si>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</si>
  <si>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</si>
  <si>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</si>
  <si>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</si>
  <si>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</si>
  <si>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</si>
  <si>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</si>
  <si>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</si>
  <si>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</si>
  <si>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</si>
  <si>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</si>
  <si>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</si>
  <si>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</si>
  <si>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</si>
  <si>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</si>
  <si>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</si>
  <si>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</si>
  <si>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</si>
  <si>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</si>
  <si>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</si>
  <si>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</si>
  <si>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</si>
  <si>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</si>
  <si>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</si>
  <si>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</si>
  <si>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</si>
  <si>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</si>
  <si>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</si>
  <si>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</si>
  <si>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</si>
  <si>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</si>
  <si>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</si>
  <si>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</si>
  <si>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</si>
  <si>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</si>
  <si>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</si>
  <si>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</si>
  <si>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</si>
  <si>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</si>
  <si>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</si>
  <si>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</si>
  <si>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</si>
  <si>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</si>
  <si>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</si>
  <si>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</si>
  <si>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</si>
  <si>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</si>
  <si>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</si>
  <si>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</si>
  <si>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</si>
  <si>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</si>
  <si>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</si>
  <si>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</si>
  <si>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</si>
  <si>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</si>
  <si>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</si>
  <si>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</si>
  <si>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</si>
  <si>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</si>
  <si>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</si>
  <si>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</si>
  <si>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</si>
  <si>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</si>
  <si>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</si>
  <si>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</si>
  <si>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</si>
  <si>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</si>
  <si>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</si>
  <si>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</si>
  <si>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</si>
  <si>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</si>
  <si>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</si>
  <si>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</si>
  <si>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</si>
  <si>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</si>
  <si>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</si>
  <si>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</si>
  <si>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</si>
  <si>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</si>
  <si>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</si>
  <si>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</si>
  <si>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</si>
  <si>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</si>
  <si>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</si>
  <si>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</si>
  <si>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</si>
  <si>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</si>
  <si>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</si>
  <si>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</si>
  <si>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</si>
  <si>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</si>
  <si>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</si>
  <si>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</si>
  <si>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</si>
  <si>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</si>
  <si>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</si>
  <si>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</si>
  <si>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</si>
  <si>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</si>
  <si>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</si>
  <si>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</si>
  <si>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</si>
  <si>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</si>
  <si>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</si>
  <si>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</si>
  <si>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</si>
  <si>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</si>
  <si>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</si>
  <si>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</si>
  <si>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</si>
  <si>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</si>
  <si>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</si>
  <si>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</si>
  <si>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</si>
  <si>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</si>
  <si>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</si>
  <si>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</si>
  <si>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</si>
  <si>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</si>
  <si>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</si>
  <si>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</si>
  <si>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</si>
  <si>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</si>
  <si>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</si>
  <si>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</si>
  <si>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</si>
  <si>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</si>
  <si>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</si>
  <si>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</si>
  <si>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</si>
  <si>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</si>
  <si>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</si>
  <si>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</si>
  <si>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</si>
  <si>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</si>
  <si>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</si>
  <si>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</si>
  <si>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</si>
  <si>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</si>
  <si>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</si>
  <si>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</si>
  <si>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</si>
  <si>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</si>
  <si>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</si>
  <si>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</si>
  <si>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</si>
  <si>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</si>
  <si>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</si>
  <si>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</si>
  <si>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</si>
  <si>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</si>
  <si>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</si>
  <si>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</si>
  <si>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</si>
  <si>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</si>
  <si>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</si>
  <si>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</si>
  <si>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</si>
  <si>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</si>
  <si>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</si>
  <si>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</si>
  <si>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</si>
  <si>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</si>
  <si>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</si>
  <si>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</si>
  <si>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</si>
  <si>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</si>
  <si>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</si>
  <si>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</si>
  <si>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</si>
  <si>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</si>
  <si>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</si>
  <si>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</si>
  <si>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</si>
  <si>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</si>
  <si>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</si>
  <si>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</si>
  <si>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</si>
  <si>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</si>
  <si>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</si>
  <si>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</si>
  <si>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</si>
  <si>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</si>
  <si>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</si>
  <si>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</si>
  <si>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</si>
  <si>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</si>
  <si>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</si>
  <si>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</si>
  <si>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</si>
  <si>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</si>
  <si>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</si>
  <si>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</si>
  <si>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</si>
  <si>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</si>
  <si>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</si>
  <si>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</si>
  <si>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</si>
  <si>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</si>
  <si>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</si>
  <si>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</si>
  <si>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</si>
  <si>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</si>
  <si>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</si>
  <si>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</si>
  <si>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</si>
  <si>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</si>
  <si>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</si>
  <si>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</si>
  <si>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</si>
  <si>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</si>
  <si>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</si>
  <si>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</si>
  <si>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</si>
  <si>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</si>
  <si>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</si>
  <si>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</si>
  <si>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</si>
  <si>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</si>
  <si>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</si>
  <si>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</si>
  <si>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</si>
  <si>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</si>
  <si>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</si>
  <si>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</si>
  <si>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</si>
  <si>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</si>
  <si>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</si>
  <si>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</si>
  <si>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</si>
  <si>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</si>
  <si>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</si>
  <si>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</si>
  <si>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</si>
  <si>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</si>
  <si>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</si>
  <si>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</si>
  <si>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</si>
  <si>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</si>
  <si>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</si>
  <si>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</si>
  <si>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</si>
  <si>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</si>
  <si>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</si>
  <si>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</si>
  <si>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</si>
  <si>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</si>
  <si>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</si>
  <si>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</si>
  <si>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</si>
  <si>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</si>
  <si>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</si>
  <si>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</si>
  <si>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</si>
  <si>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</si>
  <si>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</si>
  <si>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</si>
  <si>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</si>
  <si>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</si>
  <si>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</si>
  <si>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</si>
  <si>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</si>
  <si>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</si>
  <si>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</si>
  <si>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</si>
  <si>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</si>
  <si>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</si>
  <si>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</si>
  <si>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</si>
  <si>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</si>
  <si>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</si>
  <si>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</si>
  <si>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</si>
  <si>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</si>
  <si>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</si>
  <si>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</si>
  <si>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</si>
  <si>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</si>
  <si>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</si>
  <si>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</si>
  <si>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</si>
  <si>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</si>
  <si>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</si>
  <si>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</si>
  <si>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</si>
  <si>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</si>
  <si>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</si>
  <si>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</si>
  <si>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</si>
  <si>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</si>
  <si>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</si>
  <si>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</si>
  <si>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</si>
  <si>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</si>
  <si>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</si>
  <si>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</si>
  <si>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</si>
  <si>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</si>
  <si>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</si>
  <si>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</si>
  <si>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</si>
  <si>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</si>
  <si>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</si>
  <si>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</si>
  <si>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</si>
  <si>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</si>
  <si>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</si>
  <si>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</si>
  <si>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</si>
  <si>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</si>
  <si>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</si>
  <si>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</si>
  <si>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</si>
  <si>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</si>
  <si>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</si>
  <si>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</si>
  <si>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</si>
  <si>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</si>
  <si>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</si>
  <si>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</si>
  <si>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</si>
  <si>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</si>
  <si>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</si>
  <si>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</si>
  <si>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</si>
  <si>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</si>
  <si>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</si>
  <si>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</si>
  <si>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</si>
  <si>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</si>
  <si>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</si>
  <si>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</si>
  <si>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</si>
  <si>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</si>
  <si>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</si>
  <si>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</si>
  <si>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</si>
  <si>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</si>
  <si>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</si>
  <si>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</si>
  <si>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</si>
  <si>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</si>
  <si>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</si>
  <si>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</si>
  <si>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</si>
  <si>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</si>
  <si>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</si>
  <si>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</si>
  <si>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</si>
  <si>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</si>
  <si>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</si>
  <si>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</si>
  <si>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</si>
  <si>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</si>
  <si>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</si>
  <si>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</si>
  <si>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</si>
  <si>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</si>
  <si>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</si>
  <si>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</si>
  <si>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</si>
  <si>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</si>
  <si>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</si>
  <si>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</si>
  <si>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</si>
  <si>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</si>
  <si>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</si>
  <si>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</si>
  <si>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</si>
  <si>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</si>
  <si>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</si>
  <si>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</si>
  <si>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</si>
  <si>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</si>
  <si>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</si>
  <si>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</si>
  <si>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</si>
  <si>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</si>
  <si>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</si>
  <si>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</si>
  <si>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</si>
  <si>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</si>
  <si>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</si>
  <si>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</si>
  <si>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</si>
  <si>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</si>
  <si>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</si>
  <si>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</si>
  <si>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</si>
  <si>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</si>
  <si>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</si>
  <si>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</si>
  <si>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</si>
  <si>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</si>
  <si>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</si>
  <si>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</si>
  <si>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</si>
  <si>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</si>
  <si>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</si>
  <si>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</si>
  <si>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</si>
  <si>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</si>
  <si>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</si>
  <si>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</si>
  <si>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</si>
  <si>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</si>
  <si>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</si>
  <si>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</si>
  <si>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</si>
  <si>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</si>
  <si>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</si>
  <si>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</si>
  <si>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</si>
  <si>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</si>
  <si>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</si>
  <si>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</si>
  <si>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</si>
  <si>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</si>
  <si>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</si>
  <si>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</si>
  <si>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</si>
  <si>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</si>
  <si>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</si>
  <si>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</si>
  <si>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</si>
  <si>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</si>
  <si>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</si>
  <si>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</si>
  <si>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</si>
  <si>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</si>
  <si>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</si>
  <si>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</si>
  <si>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</si>
  <si>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</si>
  <si>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</si>
  <si>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</si>
  <si>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</si>
  <si>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</si>
  <si>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</si>
  <si>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</si>
  <si>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</si>
  <si>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</si>
  <si>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</si>
  <si>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</si>
  <si>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</si>
  <si>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</si>
  <si>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</si>
  <si>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</si>
  <si>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</si>
  <si>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</si>
  <si>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</si>
  <si>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</si>
  <si>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</si>
  <si>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</si>
  <si>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</si>
  <si>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</si>
  <si>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</si>
  <si>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</si>
  <si>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</si>
  <si>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</si>
  <si>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</si>
  <si>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</si>
  <si>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</si>
  <si>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</si>
  <si>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</si>
  <si>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</si>
  <si>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</si>
  <si>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</si>
  <si>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</si>
  <si>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</si>
  <si>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</si>
  <si>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</si>
  <si>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</si>
  <si>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</si>
  <si>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</si>
  <si>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</si>
  <si>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</si>
  <si>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</si>
  <si>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</si>
  <si>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</si>
  <si>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</si>
  <si>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</si>
  <si>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</si>
  <si>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</si>
  <si>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</si>
  <si>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</si>
  <si>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</si>
  <si>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</si>
  <si>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</si>
  <si>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</si>
  <si>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</si>
  <si>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</si>
  <si>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</si>
  <si>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</si>
  <si>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</si>
  <si>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</si>
  <si>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</si>
  <si>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</si>
  <si>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</si>
  <si>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</si>
  <si>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</si>
  <si>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</si>
  <si>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</si>
  <si>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</si>
  <si>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</si>
  <si>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</si>
  <si>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</si>
  <si>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</si>
  <si>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</si>
  <si>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</si>
  <si>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</si>
  <si>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</si>
  <si>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</si>
  <si>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</si>
  <si>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</si>
  <si>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</si>
  <si>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</si>
  <si>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</si>
  <si>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</si>
  <si>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</si>
  <si>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</si>
  <si>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</si>
  <si>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</si>
  <si>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</si>
  <si>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</si>
  <si>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</si>
  <si>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</si>
  <si>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</si>
  <si>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</si>
  <si>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</si>
  <si>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</si>
  <si>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</si>
  <si>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</si>
  <si>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</si>
  <si>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</si>
  <si>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</si>
  <si>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</si>
  <si>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</si>
  <si>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</si>
  <si>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</si>
  <si>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</si>
  <si>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</si>
  <si>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</si>
  <si>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</si>
  <si>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</si>
  <si>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</si>
  <si>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</si>
  <si>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</si>
  <si>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</si>
  <si>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</si>
  <si>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</si>
  <si>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</si>
  <si>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</si>
  <si>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</si>
  <si>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</si>
  <si>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</si>
  <si>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</si>
  <si>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</si>
  <si>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</si>
  <si>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</si>
  <si>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</si>
  <si>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</si>
  <si>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</si>
  <si>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</si>
  <si>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</si>
  <si>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</si>
  <si>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</si>
  <si>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</si>
  <si>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</si>
  <si>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</si>
  <si>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</si>
  <si>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</si>
  <si>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</si>
  <si>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</si>
  <si>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</si>
  <si>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</si>
  <si>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</si>
  <si>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</si>
  <si>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</si>
  <si>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</si>
  <si>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</si>
  <si>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</si>
  <si>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</si>
  <si>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</si>
  <si>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</si>
  <si>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</si>
  <si>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</si>
  <si>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</si>
  <si>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</si>
  <si>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</si>
  <si>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</si>
  <si>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</si>
  <si>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</si>
  <si>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</si>
  <si>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</si>
  <si>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</si>
  <si>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</si>
  <si>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</si>
  <si>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</si>
  <si>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</si>
  <si>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</si>
  <si>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</si>
  <si>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</si>
  <si>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</si>
  <si>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</si>
  <si>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</si>
  <si>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</si>
  <si>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</si>
  <si>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</si>
  <si>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</si>
  <si>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</si>
  <si>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</si>
  <si>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</si>
  <si>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</si>
  <si>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</si>
  <si>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</si>
  <si>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</si>
  <si>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</si>
  <si>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</si>
  <si>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</si>
  <si>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</si>
  <si>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</si>
  <si>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</si>
  <si>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</si>
  <si>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</si>
  <si>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</si>
  <si>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</si>
  <si>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</si>
  <si>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</si>
  <si>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</si>
  <si>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</si>
  <si>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</si>
  <si>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</si>
  <si>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</si>
  <si>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</si>
  <si>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</si>
  <si>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</si>
  <si>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</si>
  <si>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</si>
  <si>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</si>
  <si>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</si>
  <si>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</si>
  <si>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</si>
  <si>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</si>
  <si>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</si>
  <si>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</si>
  <si>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</si>
  <si>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</si>
  <si>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</si>
  <si>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</si>
  <si>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</si>
  <si>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</si>
  <si>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</si>
  <si>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</si>
  <si>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</si>
  <si>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</si>
  <si>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</si>
  <si>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</si>
  <si>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</si>
  <si>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</si>
  <si>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</si>
  <si>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</si>
  <si>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</si>
  <si>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</si>
  <si>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</si>
  <si>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</si>
  <si>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</si>
  <si>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</si>
  <si>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</si>
  <si>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</si>
  <si>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</si>
  <si>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</si>
  <si>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</si>
  <si>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</si>
  <si>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</si>
  <si>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</si>
  <si>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</si>
  <si>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</si>
  <si>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</si>
  <si>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</si>
  <si>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</si>
  <si>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</si>
  <si>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</si>
  <si>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</si>
  <si>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</si>
  <si>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</si>
  <si>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</si>
  <si>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</si>
  <si>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</si>
  <si>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</si>
  <si>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</si>
  <si>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</si>
  <si>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</si>
  <si>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</si>
  <si>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</si>
  <si>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</si>
  <si>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</si>
  <si>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</si>
  <si>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</si>
  <si>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</si>
  <si>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</si>
  <si>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</si>
  <si>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</si>
  <si>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</si>
  <si>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</si>
  <si>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</si>
  <si>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</si>
  <si>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</si>
  <si>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</si>
  <si>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</si>
  <si>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</si>
  <si>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</si>
  <si>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</si>
  <si>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</si>
  <si>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</si>
  <si>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</si>
  <si>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</si>
  <si>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</si>
  <si>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</si>
  <si>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</si>
  <si>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</si>
  <si>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</si>
  <si>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</si>
  <si>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</si>
  <si>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</si>
  <si>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</si>
  <si>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</si>
  <si>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</si>
  <si>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</si>
  <si>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</si>
  <si>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</si>
  <si>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</si>
  <si>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</si>
  <si>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</si>
  <si>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</si>
  <si>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</si>
  <si>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</si>
  <si>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</si>
  <si>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</si>
  <si>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</si>
  <si>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</si>
  <si>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</si>
  <si>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</si>
  <si>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</si>
  <si>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</si>
  <si>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</si>
  <si>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</si>
  <si>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</si>
  <si>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</si>
  <si>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</si>
  <si>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</si>
  <si>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</si>
  <si>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</si>
  <si>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</si>
  <si>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</si>
  <si>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</si>
  <si>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</si>
  <si>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</si>
  <si>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</si>
  <si>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</si>
  <si>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</si>
  <si>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</si>
  <si>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</si>
  <si>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</si>
  <si>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</si>
  <si>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</si>
  <si>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</si>
  <si>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</si>
  <si>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</si>
  <si>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</si>
  <si>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</si>
  <si>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</si>
  <si>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</si>
  <si>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</si>
  <si>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</si>
  <si>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</si>
  <si>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</si>
  <si>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</si>
  <si>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</si>
  <si>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</si>
  <si>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</si>
  <si>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</si>
  <si>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</si>
  <si>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</si>
  <si>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</si>
  <si>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</si>
  <si>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</si>
  <si>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</si>
  <si>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</si>
  <si>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</si>
  <si>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</si>
  <si>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</si>
  <si>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</si>
  <si>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</si>
  <si>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</si>
  <si>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</si>
  <si>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</si>
  <si>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</si>
  <si>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</si>
  <si>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</si>
  <si>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</si>
  <si>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</si>
  <si>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</si>
  <si>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</si>
  <si>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</si>
  <si>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</si>
  <si>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</si>
  <si>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</si>
  <si>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</si>
  <si>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</si>
  <si>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</si>
  <si>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</si>
  <si>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</si>
  <si>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</si>
  <si>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</si>
  <si>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</si>
  <si>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</si>
  <si>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</si>
  <si>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</si>
  <si>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</si>
  <si>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</si>
  <si>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</si>
  <si>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</si>
  <si>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</si>
  <si>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</si>
  <si>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</si>
  <si>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</si>
  <si>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</si>
  <si>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</si>
  <si>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</si>
  <si>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</si>
  <si>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</si>
  <si>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</si>
  <si>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</si>
  <si>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</si>
  <si>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</si>
  <si>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</si>
  <si>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</si>
  <si>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</si>
  <si>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</si>
  <si>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</si>
  <si>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</si>
  <si>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</si>
  <si>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</si>
  <si>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</si>
  <si>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</si>
  <si>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</si>
  <si>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</si>
  <si>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</si>
  <si>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</si>
  <si>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</si>
  <si>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</si>
  <si>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</si>
  <si>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</si>
  <si>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</si>
  <si>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</si>
  <si>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</si>
  <si>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</si>
  <si>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</si>
  <si>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</si>
  <si>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</si>
  <si>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</si>
  <si>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</si>
  <si>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</si>
  <si>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</si>
  <si>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</si>
  <si>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</si>
  <si>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</si>
  <si>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</si>
  <si>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</si>
  <si>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</si>
  <si>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</si>
  <si>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</si>
  <si>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</si>
  <si>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</si>
  <si>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</si>
  <si>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</si>
  <si>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</si>
  <si>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</si>
  <si>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</si>
  <si>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</si>
  <si>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</si>
  <si>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</si>
  <si>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</si>
  <si>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</si>
  <si>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</si>
  <si>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</si>
  <si>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</si>
  <si>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</si>
  <si>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</si>
  <si>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</si>
  <si>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</si>
  <si>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</si>
  <si>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</si>
  <si>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</si>
  <si>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</si>
  <si>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</si>
  <si>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</si>
  <si>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</si>
  <si>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</si>
  <si>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</si>
  <si>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</si>
  <si>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</si>
  <si>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</si>
  <si>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</si>
  <si>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</si>
  <si>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</si>
  <si>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</si>
  <si>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</si>
  <si>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</si>
  <si>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</si>
  <si>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</si>
  <si>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</si>
  <si>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</si>
  <si>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</si>
  <si>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</si>
  <si>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</si>
  <si>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</si>
  <si>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</si>
  <si>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</si>
  <si>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</si>
  <si>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</si>
  <si>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</si>
  <si>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</si>
  <si>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</si>
  <si>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</si>
  <si>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</si>
  <si>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</si>
  <si>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</si>
  <si>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</si>
  <si>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</si>
  <si>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</si>
  <si>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</si>
  <si>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</si>
  <si>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</si>
  <si>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</si>
  <si>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</si>
  <si>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</si>
  <si>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</si>
  <si>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</si>
  <si>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</si>
  <si>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</si>
  <si>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</si>
  <si>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</si>
  <si>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</si>
  <si>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</si>
  <si>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</si>
  <si>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</si>
  <si>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</si>
  <si>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</si>
  <si>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</si>
  <si>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</si>
  <si>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</si>
  <si>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</si>
  <si>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</si>
  <si>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</si>
  <si>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</si>
  <si>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</si>
  <si>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</si>
  <si>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</si>
  <si>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</si>
  <si>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</si>
  <si>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</si>
  <si>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</si>
  <si>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</si>
  <si>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</si>
  <si>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</si>
  <si>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</si>
  <si>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</si>
  <si>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</si>
  <si>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</si>
  <si>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</si>
  <si>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</si>
  <si>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</si>
  <si>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</si>
  <si>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</si>
  <si>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</si>
  <si>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</si>
  <si>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</si>
  <si>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</si>
  <si>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</si>
  <si>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</si>
  <si>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</si>
  <si>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</si>
  <si>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</si>
  <si>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</si>
  <si>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</si>
  <si>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</si>
  <si>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</si>
  <si>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</si>
  <si>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</si>
  <si>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</si>
  <si>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</si>
  <si>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</si>
  <si>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</si>
  <si>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</si>
  <si>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</si>
  <si>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</si>
  <si>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</si>
  <si>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</si>
  <si>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</si>
  <si>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</si>
  <si>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</si>
  <si>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</si>
  <si>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</si>
  <si>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</si>
  <si>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</si>
  <si>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</si>
  <si>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</si>
  <si>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</si>
  <si>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</si>
  <si>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</si>
  <si>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</si>
  <si>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</si>
  <si>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</si>
  <si>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</si>
  <si>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</si>
  <si>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</si>
  <si>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</si>
  <si>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</si>
  <si>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</si>
  <si>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</si>
  <si>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</si>
  <si>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</si>
  <si>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</si>
  <si>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</si>
  <si>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</si>
  <si>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</si>
  <si>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</si>
  <si>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</si>
  <si>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</si>
  <si>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</si>
  <si>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</si>
  <si>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</si>
  <si>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</si>
  <si>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</si>
  <si>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</si>
  <si>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</si>
  <si>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</si>
  <si>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</si>
  <si>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</si>
  <si>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</si>
  <si>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</si>
  <si>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</si>
  <si>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</si>
  <si>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</si>
  <si>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</si>
  <si>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</si>
  <si>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</si>
  <si>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</si>
  <si>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</si>
  <si>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</si>
  <si>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</si>
  <si>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</si>
  <si>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</si>
  <si>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</si>
  <si>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</si>
  <si>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</si>
  <si>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</si>
  <si>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</si>
  <si>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</si>
  <si>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</si>
  <si>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</si>
  <si>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</si>
  <si>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</si>
  <si>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</si>
  <si>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</si>
  <si>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</si>
  <si>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</si>
  <si>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</si>
  <si>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</si>
  <si>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</si>
  <si>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</si>
  <si>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</si>
  <si>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</si>
  <si>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</si>
  <si>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</si>
  <si>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</si>
  <si>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</si>
  <si>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</si>
  <si>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</si>
  <si>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</si>
  <si>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</si>
  <si>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</si>
  <si>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</si>
  <si>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</si>
  <si>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</si>
  <si>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</si>
  <si>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</si>
  <si>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</si>
  <si>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</si>
  <si>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</si>
  <si>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</si>
  <si>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</si>
  <si>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</si>
  <si>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</si>
  <si>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</si>
  <si>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</si>
  <si>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</si>
  <si>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</si>
  <si>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</si>
  <si>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</si>
  <si>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</si>
  <si>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</si>
  <si>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</si>
  <si>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</si>
  <si>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</si>
  <si>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</si>
  <si>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</si>
  <si>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</si>
  <si>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</si>
  <si>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</si>
  <si>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</si>
  <si>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</si>
  <si>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</si>
  <si>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</si>
  <si>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</si>
  <si>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</si>
  <si>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</si>
  <si>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</si>
  <si>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</si>
  <si>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</si>
  <si>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</si>
  <si>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</si>
  <si>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</si>
  <si>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</si>
  <si>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</si>
  <si>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</si>
  <si>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</si>
  <si>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</si>
  <si>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</si>
  <si>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</si>
  <si>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</si>
  <si>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</si>
  <si>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</si>
  <si>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</si>
  <si>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</si>
  <si>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</si>
  <si>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</si>
  <si>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</si>
  <si>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</si>
  <si>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</si>
  <si>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</si>
  <si>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</si>
  <si>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</si>
  <si>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</si>
  <si>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</si>
  <si>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</si>
  <si>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</si>
  <si>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</si>
  <si>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</si>
  <si>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</si>
  <si>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</si>
  <si>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</si>
  <si>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</si>
  <si>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</si>
  <si>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</si>
  <si>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</si>
  <si>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</si>
  <si>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</si>
  <si>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</si>
  <si>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</si>
  <si>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</si>
  <si>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</si>
  <si>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</si>
  <si>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</si>
  <si>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</si>
  <si>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</si>
  <si>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</si>
  <si>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</si>
  <si>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</si>
  <si>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</si>
  <si>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</si>
  <si>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</si>
  <si>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</si>
  <si>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</si>
  <si>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</si>
  <si>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</si>
  <si>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</si>
  <si>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</si>
  <si>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</si>
  <si>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</si>
  <si>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</si>
  <si>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</si>
  <si>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</si>
  <si>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</si>
  <si>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</si>
  <si>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</si>
  <si>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</si>
  <si>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</si>
  <si>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</si>
  <si>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</si>
  <si>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</si>
  <si>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</si>
  <si>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</si>
  <si>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</si>
  <si>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</si>
  <si>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</si>
  <si>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</si>
  <si>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</si>
  <si>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</si>
  <si>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</si>
  <si>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</si>
  <si>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</si>
  <si>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</si>
  <si>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</si>
  <si>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</si>
  <si>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</si>
  <si>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</si>
  <si>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</si>
  <si>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</si>
  <si>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</si>
  <si>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</si>
  <si>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</si>
  <si>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</si>
  <si>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</si>
  <si>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</si>
  <si>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</si>
  <si>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</si>
  <si>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</si>
  <si>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</si>
  <si>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</si>
  <si>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</si>
  <si>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</si>
  <si>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</si>
  <si>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</si>
  <si>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</si>
  <si>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</si>
  <si>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</si>
  <si>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</si>
  <si>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</si>
  <si>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</si>
  <si>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</si>
  <si>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</si>
  <si>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</si>
  <si>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</si>
  <si>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</si>
  <si>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</si>
  <si>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</si>
  <si>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</si>
  <si>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</si>
  <si>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</si>
  <si>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</si>
  <si>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</si>
  <si>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</si>
  <si>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</si>
  <si>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</si>
  <si>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</si>
  <si>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</si>
  <si>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</si>
  <si>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</si>
  <si>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</si>
  <si>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</si>
  <si>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</si>
  <si>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</si>
  <si>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</si>
  <si>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</si>
  <si>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</si>
  <si>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</si>
  <si>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</si>
  <si>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</si>
  <si>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</si>
  <si>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</si>
  <si>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</si>
  <si>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</si>
  <si>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</si>
  <si>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</si>
  <si>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</si>
  <si>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</si>
  <si>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</si>
  <si>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</si>
  <si>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</si>
  <si>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</si>
  <si>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</si>
  <si>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</si>
  <si>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</si>
  <si>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</si>
  <si>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</si>
  <si>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</si>
  <si>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</si>
  <si>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</si>
  <si>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</si>
  <si>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</si>
  <si>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</si>
  <si>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</si>
  <si>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</si>
  <si>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</si>
  <si>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</si>
  <si>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</si>
  <si>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</si>
  <si>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</si>
  <si>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</si>
  <si>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</si>
  <si>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</si>
  <si>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</si>
  <si>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</si>
  <si>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</si>
  <si>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</si>
  <si>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</si>
  <si>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</si>
  <si>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</si>
  <si>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</si>
  <si>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</si>
  <si>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</si>
  <si>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</si>
  <si>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</si>
  <si>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</si>
  <si>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</si>
  <si>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</si>
  <si>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</si>
  <si>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</si>
  <si>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</si>
  <si>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</si>
  <si>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</si>
  <si>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</si>
  <si>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</si>
  <si>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</si>
  <si>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</si>
  <si>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</si>
  <si>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</si>
  <si>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</si>
  <si>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</si>
  <si>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</si>
  <si>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</si>
  <si>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</si>
  <si>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</si>
  <si>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</si>
  <si>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</si>
  <si>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</si>
  <si>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</si>
  <si>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</si>
  <si>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</si>
  <si>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</si>
  <si>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</si>
  <si>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</si>
  <si>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</si>
  <si>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</si>
  <si>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</si>
  <si>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</si>
  <si>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</si>
  <si>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</si>
  <si>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</si>
  <si>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</si>
  <si>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</si>
  <si>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</si>
  <si>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</si>
  <si>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</si>
  <si>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</si>
  <si>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</si>
  <si>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</si>
  <si>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</si>
  <si>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</si>
  <si>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</si>
  <si>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</si>
  <si>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</si>
  <si>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</si>
  <si>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</si>
  <si>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</si>
  <si>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</si>
  <si>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</si>
  <si>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</si>
  <si>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</si>
  <si>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</si>
  <si>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</si>
  <si>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</si>
  <si>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</si>
  <si>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</si>
  <si>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</si>
  <si>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</si>
  <si>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</si>
  <si>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</si>
  <si>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</si>
  <si>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</si>
  <si>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</si>
  <si>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</si>
  <si>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</si>
  <si>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</si>
  <si>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</si>
  <si>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</si>
  <si>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</si>
  <si>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</si>
  <si>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</si>
  <si>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</si>
  <si>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</si>
  <si>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</si>
  <si>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</si>
  <si>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</si>
  <si>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</si>
  <si>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</si>
  <si>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</si>
  <si>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</si>
  <si>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</si>
  <si>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</si>
  <si>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</si>
  <si>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</si>
  <si>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</si>
  <si>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</si>
  <si>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</si>
  <si>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</si>
  <si>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</si>
  <si>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</si>
  <si>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</si>
  <si>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</si>
  <si>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</si>
  <si>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</si>
  <si>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</si>
  <si>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</si>
  <si>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</si>
  <si>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</si>
  <si>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</si>
  <si>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</si>
  <si>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</si>
  <si>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</si>
  <si>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</si>
  <si>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</si>
  <si>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</si>
  <si>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</si>
  <si>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</si>
  <si>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</si>
  <si>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</si>
  <si>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</si>
  <si>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</si>
  <si>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</si>
  <si>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</si>
  <si>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</si>
  <si>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</si>
  <si>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</si>
  <si>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</si>
  <si>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</si>
  <si>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</si>
  <si>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</si>
  <si>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</si>
  <si>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</si>
  <si>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</si>
  <si>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</si>
  <si>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</si>
  <si>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</si>
  <si>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</si>
  <si>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</si>
  <si>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</si>
  <si>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</si>
  <si>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</si>
  <si>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</si>
  <si>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</si>
  <si>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</si>
  <si>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</si>
  <si>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</si>
  <si>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</si>
  <si>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</si>
  <si>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</si>
  <si>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</si>
  <si>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</si>
  <si>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</si>
  <si>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</si>
  <si>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</si>
  <si>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</si>
  <si>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</si>
  <si>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</si>
  <si>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</si>
  <si>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</si>
  <si>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</si>
  <si>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</si>
  <si>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</si>
  <si>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</si>
  <si>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</si>
  <si>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</si>
  <si>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</si>
  <si>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</si>
  <si>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</si>
  <si>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</si>
  <si>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</si>
  <si>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</si>
  <si>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</si>
  <si>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</si>
  <si>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</si>
  <si>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</si>
  <si>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</si>
  <si>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</si>
  <si>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</si>
  <si>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</si>
  <si>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</si>
  <si>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</si>
  <si>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</si>
  <si>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</si>
  <si>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</si>
  <si>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</si>
  <si>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</si>
  <si>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</si>
  <si>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</si>
  <si>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</si>
  <si>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</si>
  <si>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</si>
  <si>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</si>
  <si>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</si>
  <si>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</si>
  <si>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</si>
  <si>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</si>
  <si>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</si>
  <si>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</si>
  <si>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</si>
  <si>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</si>
  <si>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</si>
  <si>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</si>
  <si>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</si>
  <si>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</si>
  <si>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</si>
  <si>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</si>
  <si>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</si>
  <si>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</si>
  <si>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</si>
  <si>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</si>
  <si>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</si>
  <si>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</si>
  <si>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</si>
  <si>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</si>
  <si>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</si>
  <si>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</si>
  <si>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</si>
  <si>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</si>
  <si>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</si>
  <si>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</si>
  <si>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</si>
  <si>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</si>
  <si>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</si>
  <si>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</si>
  <si>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</si>
  <si>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</si>
  <si>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</si>
  <si>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</si>
  <si>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</si>
  <si>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</si>
  <si>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</si>
  <si>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</si>
  <si>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</si>
  <si>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</si>
  <si>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</si>
  <si>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</si>
  <si>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</si>
  <si>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</si>
  <si>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</si>
  <si>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</si>
  <si>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</si>
  <si>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</si>
  <si>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</si>
  <si>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</si>
  <si>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</si>
  <si>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</si>
  <si>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</si>
  <si>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</si>
  <si>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</si>
  <si>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</si>
  <si>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</si>
  <si>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</si>
  <si>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</si>
  <si>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</si>
  <si>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</si>
  <si>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</si>
  <si>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</si>
  <si>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</si>
  <si>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</si>
  <si>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</si>
  <si>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</si>
  <si>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</si>
  <si>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</si>
  <si>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</si>
  <si>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</si>
  <si>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</si>
  <si>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</si>
  <si>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</si>
  <si>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</si>
  <si>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</si>
  <si>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</si>
  <si>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</si>
  <si>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</si>
  <si>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</si>
  <si>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</si>
  <si>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</si>
  <si>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</si>
  <si>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</si>
  <si>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</si>
  <si>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</si>
  <si>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</si>
  <si>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</si>
  <si>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</si>
  <si>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</si>
  <si>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</si>
  <si>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</si>
  <si>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</si>
  <si>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</si>
  <si>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</si>
  <si>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</si>
  <si>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</si>
  <si>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</si>
  <si>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</si>
  <si>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</si>
  <si>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</si>
  <si>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</si>
  <si>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</si>
  <si>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</si>
  <si>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</si>
  <si>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</si>
  <si>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</si>
  <si>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</si>
  <si>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</si>
  <si>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</si>
  <si>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</si>
  <si>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</si>
  <si>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</si>
  <si>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</si>
  <si>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</si>
  <si>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</si>
  <si>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</si>
  <si>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</si>
  <si>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</si>
  <si>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</si>
  <si>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</si>
  <si>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</si>
  <si>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</si>
  <si>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</si>
  <si>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</si>
  <si>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</si>
  <si>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</si>
  <si>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</si>
  <si>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</si>
  <si>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</si>
  <si>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</si>
  <si>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</si>
  <si>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</si>
  <si>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</si>
  <si>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</si>
  <si>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</si>
  <si>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</si>
  <si>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</si>
  <si>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</si>
  <si>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</si>
  <si>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</si>
  <si>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</si>
  <si>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</si>
  <si>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</si>
  <si>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</si>
  <si>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</si>
  <si>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</si>
  <si>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</si>
  <si>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</si>
  <si>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</si>
  <si>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</si>
  <si>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</si>
  <si>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</si>
  <si>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</si>
  <si>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</si>
  <si>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</si>
  <si>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</si>
  <si>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</si>
  <si>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</si>
  <si>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</si>
  <si>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</si>
  <si>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</si>
  <si>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</si>
  <si>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</si>
  <si>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</si>
  <si>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</si>
  <si>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</si>
  <si>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</si>
  <si>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</si>
  <si>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</si>
  <si>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</si>
  <si>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</si>
  <si>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</si>
  <si>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</si>
  <si>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</si>
  <si>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</si>
  <si>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</si>
  <si>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</si>
  <si>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</si>
  <si>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</si>
  <si>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</si>
  <si>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</si>
  <si>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</si>
  <si>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</si>
  <si>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</si>
  <si>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</si>
  <si>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</si>
  <si>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</si>
  <si>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</si>
  <si>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</si>
  <si>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</si>
  <si>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</si>
  <si>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</si>
  <si>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</si>
  <si>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</si>
  <si>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</si>
  <si>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</si>
  <si>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</si>
  <si>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</si>
  <si>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</si>
  <si>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</si>
  <si>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</si>
  <si>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</si>
  <si>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</si>
  <si>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</si>
  <si>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</si>
  <si>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</si>
  <si>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</si>
  <si>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</si>
  <si>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</si>
  <si>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</si>
  <si>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</si>
  <si>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</si>
  <si>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</si>
  <si>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</si>
  <si>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</si>
  <si>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</si>
  <si>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</si>
  <si>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</si>
  <si>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</si>
  <si>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</si>
  <si>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</si>
  <si>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</si>
  <si>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</si>
  <si>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</si>
  <si>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</si>
  <si>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</si>
  <si>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</si>
  <si>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</si>
  <si>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</si>
  <si>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</si>
  <si>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</si>
  <si>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</si>
  <si>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</si>
  <si>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</si>
  <si>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</si>
  <si>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</si>
  <si>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</si>
  <si>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</si>
  <si>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</si>
  <si>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</si>
  <si>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</si>
  <si>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</si>
  <si>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</si>
  <si>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</si>
  <si>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</si>
  <si>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</si>
  <si>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</si>
  <si>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</si>
  <si>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</si>
  <si>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</si>
  <si>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</si>
  <si>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</si>
  <si>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</si>
  <si>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</si>
  <si>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</si>
  <si>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</si>
  <si>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</si>
  <si>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</si>
  <si>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</si>
  <si>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</si>
  <si>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</si>
  <si>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</si>
  <si>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</si>
  <si>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</si>
  <si>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</si>
  <si>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</si>
  <si>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</si>
  <si>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</si>
  <si>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</si>
  <si>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</si>
  <si>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</si>
  <si>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</si>
  <si>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</si>
  <si>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</si>
  <si>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</si>
  <si>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</si>
  <si>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</si>
  <si>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</si>
  <si>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</si>
  <si>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</si>
  <si>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</si>
  <si>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</si>
  <si>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</si>
  <si>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</si>
  <si>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</si>
  <si>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</si>
  <si>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</si>
  <si>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</si>
  <si>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</si>
  <si>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</si>
  <si>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</si>
  <si>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</si>
  <si>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</si>
  <si>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</si>
  <si>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</si>
  <si>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</si>
  <si>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</si>
  <si>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</si>
  <si>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</si>
  <si>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</si>
  <si>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</si>
  <si>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</si>
  <si>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</si>
  <si>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</si>
  <si>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</si>
  <si>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</si>
  <si>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</si>
  <si>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</si>
  <si>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</si>
  <si>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</si>
  <si>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</si>
  <si>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</si>
  <si>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</si>
  <si>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</si>
  <si>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</si>
  <si>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</si>
  <si>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</si>
  <si>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</si>
  <si>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</si>
  <si>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</si>
  <si>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</si>
  <si>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</si>
  <si>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</si>
  <si>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</si>
  <si>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</si>
  <si>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</si>
  <si>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</si>
  <si>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</si>
  <si>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</si>
  <si>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</si>
  <si>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</si>
  <si>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</si>
  <si>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</si>
  <si>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</si>
  <si>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</si>
  <si>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</si>
  <si>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</si>
  <si>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</si>
  <si>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</si>
  <si>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</si>
  <si>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</si>
  <si>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</si>
  <si>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</si>
  <si>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</si>
  <si>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</si>
  <si>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</si>
  <si>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</si>
  <si>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</si>
  <si>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</si>
  <si>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</si>
  <si>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</si>
  <si>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</si>
  <si>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</si>
  <si>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</si>
  <si>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</si>
  <si>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</si>
  <si>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</si>
  <si>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</si>
  <si>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</si>
  <si>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</si>
  <si>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</si>
  <si>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</si>
  <si>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</si>
  <si>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</si>
  <si>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</si>
  <si>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</si>
  <si>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</si>
  <si>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</si>
  <si>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</si>
  <si>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</si>
  <si>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</si>
  <si>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</si>
  <si>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</si>
  <si>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</si>
  <si>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</si>
  <si>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</si>
  <si>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</si>
  <si>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</si>
  <si>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</si>
  <si>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</si>
  <si>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</si>
  <si>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</si>
  <si>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</si>
  <si>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</si>
  <si>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</si>
  <si>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</si>
  <si>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</si>
  <si>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</si>
  <si>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</si>
  <si>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</si>
  <si>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</si>
  <si>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</si>
  <si>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</si>
  <si>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</si>
  <si>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</si>
  <si>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</si>
  <si>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</si>
  <si>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</si>
  <si>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</si>
  <si>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</si>
  <si>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</si>
  <si>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</si>
  <si>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</si>
  <si>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</si>
  <si>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</si>
  <si>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</si>
  <si>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</si>
  <si>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</si>
  <si>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</si>
  <si>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</si>
  <si>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</si>
  <si>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</si>
  <si>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</si>
  <si>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</si>
  <si>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</si>
  <si>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</si>
  <si>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</si>
  <si>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</si>
  <si>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</si>
  <si>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</si>
  <si>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</si>
  <si>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</si>
  <si>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</si>
  <si>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</si>
  <si>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</si>
  <si>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</si>
  <si>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</si>
  <si>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</si>
  <si>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</si>
  <si>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</si>
  <si>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</si>
  <si>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</si>
  <si>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</si>
  <si>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</si>
  <si>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</si>
  <si>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</si>
  <si>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</si>
  <si>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</si>
  <si>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</si>
  <si>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</si>
  <si>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</si>
  <si>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</si>
  <si>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</si>
  <si>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</si>
  <si>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</si>
  <si>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</si>
  <si>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</si>
  <si>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</si>
  <si>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</si>
  <si>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</si>
  <si>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</si>
  <si>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</si>
  <si>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</si>
  <si>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</si>
  <si>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</si>
  <si>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</si>
  <si>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</si>
  <si>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</si>
  <si>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</si>
  <si>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</si>
  <si>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</si>
  <si>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</si>
  <si>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</si>
  <si>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</si>
  <si>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</si>
  <si>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</si>
  <si>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</si>
  <si>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</si>
  <si>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</si>
  <si>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</si>
  <si>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</si>
  <si>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</si>
  <si>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</si>
  <si>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</si>
  <si>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</si>
  <si>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</si>
  <si>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</si>
  <si>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</si>
  <si>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</si>
  <si>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</si>
  <si>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</si>
  <si>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</si>
  <si>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</si>
  <si>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</si>
  <si>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</si>
  <si>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</si>
  <si>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</si>
  <si>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</si>
  <si>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</si>
  <si>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</si>
  <si>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</si>
  <si>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</si>
  <si>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</si>
  <si>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</si>
  <si>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</si>
  <si>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</si>
  <si>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</si>
  <si>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</si>
  <si>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</si>
  <si>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</si>
  <si>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</si>
  <si>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</si>
  <si>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</si>
  <si>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</si>
  <si>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</si>
  <si>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</si>
  <si>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</si>
  <si>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</si>
  <si>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</si>
  <si>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</si>
  <si>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</si>
  <si>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</si>
  <si>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</si>
  <si>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</si>
  <si>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</si>
  <si>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</si>
  <si>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</si>
  <si>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</si>
  <si>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</si>
  <si>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</si>
  <si>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</si>
  <si>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</si>
  <si>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</si>
  <si>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</si>
  <si>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</si>
  <si>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</si>
  <si>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</si>
  <si>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</si>
  <si>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</si>
  <si>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</si>
  <si>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</si>
  <si>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</si>
  <si>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</si>
  <si>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</si>
  <si>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</si>
  <si>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</si>
  <si>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</si>
  <si>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</si>
  <si>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</si>
  <si>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</si>
  <si>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</si>
  <si>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</si>
  <si>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</si>
  <si>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</si>
  <si>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</si>
  <si>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</si>
  <si>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</si>
  <si>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</si>
  <si>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</si>
  <si>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</si>
  <si>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</si>
  <si>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</si>
  <si>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</si>
  <si>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</si>
  <si>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</si>
  <si>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</si>
  <si>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</si>
  <si>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</si>
  <si>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</si>
  <si>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</si>
  <si>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</si>
  <si>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</si>
  <si>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</si>
  <si>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</si>
  <si>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</si>
  <si>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</si>
  <si>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</si>
  <si>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</si>
  <si>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</si>
  <si>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</si>
  <si>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</si>
  <si>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</si>
  <si>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</si>
  <si>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</si>
  <si>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</si>
  <si>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</si>
  <si>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</si>
  <si>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</si>
  <si>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</si>
  <si>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</si>
  <si>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</si>
  <si>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</si>
  <si>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</si>
  <si>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</si>
  <si>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</si>
  <si>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</si>
  <si>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</si>
  <si>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</si>
  <si>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</si>
  <si>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</si>
  <si>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</si>
  <si>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</si>
  <si>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</si>
  <si>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</si>
  <si>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</si>
  <si>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</si>
  <si>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</si>
  <si>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</si>
  <si>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</si>
  <si>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</si>
  <si>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</si>
  <si>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</si>
  <si>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</si>
  <si>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</si>
  <si>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</si>
  <si>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</si>
  <si>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</si>
  <si>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</si>
  <si>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</si>
  <si>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</si>
  <si>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</si>
  <si>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</si>
  <si>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</si>
  <si>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</si>
  <si>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</si>
  <si>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</si>
  <si>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</si>
  <si>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</si>
  <si>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</si>
  <si>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</si>
  <si>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</si>
  <si>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</si>
  <si>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</si>
  <si>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</si>
  <si>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</si>
  <si>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</si>
  <si>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</si>
  <si>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</si>
  <si>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</si>
  <si>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</si>
  <si>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</si>
  <si>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</si>
  <si>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</si>
  <si>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</si>
  <si>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</si>
  <si>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</si>
  <si>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</si>
  <si>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</si>
  <si>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</si>
  <si>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</si>
  <si>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</si>
  <si>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</si>
  <si>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</si>
  <si>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</si>
  <si>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</si>
  <si>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</si>
  <si>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</si>
  <si>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</si>
  <si>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</si>
  <si>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</si>
  <si>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</si>
  <si>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</si>
  <si>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</si>
  <si>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</si>
  <si>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</si>
  <si>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</si>
  <si>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</si>
  <si>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</si>
  <si>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</si>
  <si>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</si>
  <si>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</si>
  <si>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</si>
  <si>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</si>
  <si>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</si>
  <si>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</si>
  <si>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</si>
  <si>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</si>
  <si>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</si>
  <si>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</si>
  <si>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</si>
  <si>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</si>
  <si>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</si>
  <si>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</si>
  <si>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</si>
  <si>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</si>
  <si>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</si>
  <si>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</si>
  <si>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</si>
  <si>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</si>
  <si>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</si>
  <si>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</si>
  <si>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</si>
  <si>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</si>
  <si>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</si>
  <si>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</si>
  <si>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</si>
  <si>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</si>
  <si>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</si>
  <si>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</si>
  <si>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</si>
  <si>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</si>
  <si>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</si>
  <si>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</si>
  <si>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</si>
  <si>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</si>
  <si>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</si>
  <si>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</si>
  <si>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</si>
  <si>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</si>
  <si>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</si>
  <si>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</si>
  <si>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</si>
  <si>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</si>
  <si>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</si>
  <si>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</si>
  <si>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</si>
  <si>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</si>
  <si>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</si>
  <si>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</si>
  <si>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</si>
  <si>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</si>
  <si>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</si>
  <si>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</si>
  <si>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</si>
  <si>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</si>
  <si>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</si>
  <si>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</si>
  <si>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</si>
  <si>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</si>
  <si>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</si>
  <si>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</si>
  <si>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</si>
  <si>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</si>
  <si>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</si>
  <si>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</si>
  <si>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</si>
  <si>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</si>
  <si>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</si>
  <si>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</si>
  <si>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</si>
  <si>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</si>
  <si>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</si>
  <si>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</si>
  <si>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</si>
  <si>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</si>
  <si>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</si>
  <si>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</si>
  <si>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</si>
  <si>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</si>
  <si>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</si>
  <si>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</si>
  <si>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</si>
  <si>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</si>
  <si>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</si>
  <si>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</si>
  <si>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</si>
  <si>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</si>
  <si>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</si>
  <si>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</si>
  <si>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</si>
  <si>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</si>
  <si>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</si>
  <si>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</si>
  <si>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</si>
  <si>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</si>
  <si>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</si>
  <si>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</si>
  <si>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</si>
  <si>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</si>
  <si>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</si>
  <si>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</si>
  <si>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</si>
  <si>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</si>
  <si>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</si>
  <si>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</si>
  <si>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</si>
  <si>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</si>
  <si>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</si>
  <si>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</si>
  <si>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</si>
  <si>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</si>
  <si>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</si>
  <si>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</si>
  <si>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</si>
  <si>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</si>
  <si>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</si>
  <si>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</si>
  <si>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</si>
  <si>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</si>
  <si>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</si>
  <si>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</si>
  <si>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</si>
  <si>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</si>
  <si>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</si>
  <si>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</si>
  <si>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</si>
  <si>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</si>
  <si>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</si>
  <si>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</si>
  <si>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</si>
  <si>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</si>
  <si>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</si>
  <si>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</si>
  <si>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</si>
  <si>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</si>
  <si>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</si>
  <si>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</si>
  <si>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</si>
  <si>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</si>
  <si>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</si>
  <si>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</si>
  <si>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</si>
  <si>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</si>
  <si>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</si>
  <si>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</si>
  <si>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</si>
  <si>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</si>
  <si>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</si>
  <si>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</si>
  <si>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</si>
  <si>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</si>
  <si>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</si>
  <si>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</si>
  <si>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</si>
  <si>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</si>
  <si>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</si>
  <si>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</si>
  <si>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</si>
  <si>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</si>
  <si>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</si>
  <si>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</si>
  <si>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</si>
  <si>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</si>
  <si>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</si>
  <si>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</si>
  <si>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</si>
  <si>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</si>
  <si>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</si>
  <si>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</si>
  <si>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</si>
  <si>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</si>
  <si>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</si>
  <si>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</si>
  <si>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</si>
  <si>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</si>
  <si>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</si>
  <si>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</si>
  <si>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</si>
  <si>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</si>
  <si>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</si>
  <si>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</si>
  <si>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</si>
  <si>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</si>
  <si>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</si>
  <si>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</si>
  <si>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</si>
  <si>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</si>
  <si>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</si>
  <si>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</si>
  <si>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</si>
  <si>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</si>
  <si>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</si>
  <si>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</si>
  <si>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</si>
  <si>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</si>
  <si>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</si>
  <si>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</si>
  <si>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</si>
  <si>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</si>
  <si>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</si>
  <si>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</si>
  <si>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</si>
  <si>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</si>
  <si>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</si>
  <si>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</si>
  <si>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</si>
  <si>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</si>
  <si>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</si>
  <si>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</si>
  <si>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</si>
  <si>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</si>
  <si>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</si>
  <si>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</si>
  <si>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</si>
  <si>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</si>
  <si>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</si>
  <si>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</si>
  <si>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</si>
  <si>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</si>
  <si>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</si>
  <si>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</si>
  <si>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</si>
  <si>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</si>
  <si>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</si>
  <si>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</si>
  <si>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</si>
  <si>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</si>
  <si>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</si>
  <si>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</si>
  <si>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</si>
  <si>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</si>
  <si>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</si>
  <si>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</si>
  <si>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</si>
  <si>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</si>
  <si>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</si>
  <si>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</si>
  <si>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</si>
  <si>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</si>
  <si>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</si>
  <si>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</si>
  <si>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</si>
  <si>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</si>
  <si>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</si>
  <si>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</si>
  <si>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</si>
  <si>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</si>
  <si>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</si>
  <si>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</si>
  <si>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</si>
  <si>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</si>
  <si>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</si>
  <si>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</si>
  <si>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</si>
  <si>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</si>
  <si>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</si>
  <si>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</si>
  <si>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</si>
  <si>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</si>
  <si>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</si>
  <si>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</si>
  <si>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</si>
  <si>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</si>
  <si>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</si>
  <si>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</si>
  <si>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</si>
  <si>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</si>
  <si>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</si>
  <si>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</si>
  <si>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</si>
  <si>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</si>
  <si>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</si>
  <si>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</si>
  <si>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</si>
  <si>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</si>
  <si>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</si>
  <si>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</si>
  <si>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</si>
  <si>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</si>
  <si>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</si>
  <si>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</si>
  <si>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</si>
  <si>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</si>
  <si>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</si>
  <si>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</si>
  <si>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</si>
  <si>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</si>
  <si>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</si>
  <si>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</si>
  <si>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</si>
  <si>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</si>
  <si>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</si>
  <si>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</si>
  <si>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</si>
  <si>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</si>
  <si>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</si>
  <si>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</si>
  <si>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</si>
  <si>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</si>
  <si>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</si>
  <si>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</si>
  <si>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</si>
  <si>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</si>
  <si>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</si>
  <si>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</si>
  <si>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</si>
  <si>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</si>
  <si>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</si>
  <si>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</si>
  <si>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</si>
  <si>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</si>
  <si>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</si>
  <si>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</si>
  <si>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</si>
  <si>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</si>
  <si>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</si>
  <si>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</si>
  <si>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</si>
  <si>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</si>
  <si>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</si>
  <si>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</si>
  <si>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</si>
  <si>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</si>
  <si>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</si>
  <si>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</si>
  <si>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</si>
  <si>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</si>
  <si>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</si>
  <si>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</si>
  <si>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</si>
  <si>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</si>
  <si>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</si>
  <si>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</si>
  <si>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</si>
  <si>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</si>
  <si>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</si>
  <si>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</si>
  <si>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</si>
  <si>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</si>
  <si>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</si>
  <si>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</si>
  <si>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</si>
  <si>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</si>
  <si>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</si>
  <si>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</si>
  <si>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</si>
  <si>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</si>
  <si>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</si>
  <si>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</si>
  <si>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</si>
  <si>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</si>
  <si>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</si>
  <si>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</si>
  <si>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</si>
  <si>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</si>
  <si>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</si>
  <si>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</si>
  <si>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</si>
  <si>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</si>
  <si>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</si>
  <si>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</si>
  <si>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</si>
  <si>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</si>
  <si>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</si>
  <si>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</si>
  <si>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</si>
  <si>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</si>
  <si>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</si>
  <si>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</si>
  <si>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</si>
  <si>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</si>
  <si>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</si>
  <si>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</si>
  <si>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</si>
  <si>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</si>
  <si>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</si>
  <si>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</si>
  <si>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</si>
  <si>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</si>
  <si>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</si>
  <si>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</si>
  <si>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</si>
  <si>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</si>
  <si>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</si>
  <si>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</si>
  <si>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</si>
  <si>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</si>
  <si>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</si>
  <si>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</si>
  <si>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</si>
  <si>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</si>
  <si>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</si>
  <si>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</si>
  <si>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</si>
  <si>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</si>
  <si>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</si>
  <si>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</si>
  <si>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</si>
  <si>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</si>
  <si>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</si>
  <si>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</si>
  <si>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</si>
  <si>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</si>
  <si>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</si>
  <si>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</si>
  <si>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</si>
  <si>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</si>
  <si>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</si>
  <si>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</si>
  <si>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</si>
  <si>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</si>
  <si>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</si>
  <si>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</si>
  <si>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</si>
  <si>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</si>
  <si>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</si>
  <si>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</si>
  <si>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</si>
  <si>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</si>
  <si>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</si>
  <si>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</si>
  <si>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</si>
  <si>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</si>
  <si>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</si>
  <si>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</si>
  <si>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</si>
  <si>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</si>
  <si>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</si>
  <si>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</si>
  <si>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</si>
  <si>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</si>
  <si>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</si>
  <si>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</si>
  <si>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</si>
  <si>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</si>
  <si>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</si>
  <si>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</si>
  <si>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</si>
  <si>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</si>
  <si>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</si>
  <si>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</si>
  <si>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</si>
  <si>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</si>
  <si>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</si>
  <si>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</si>
  <si>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</si>
  <si>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</si>
  <si>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</si>
  <si>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</si>
  <si>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</si>
  <si>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</si>
  <si>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</si>
  <si>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</si>
  <si>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</si>
  <si>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</si>
  <si>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</si>
  <si>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</si>
  <si>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</si>
  <si>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</si>
  <si>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</si>
  <si>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</si>
  <si>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</si>
  <si>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</si>
  <si>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</si>
  <si>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</si>
  <si>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</si>
  <si>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</si>
  <si>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</si>
  <si>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</si>
  <si>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</si>
  <si>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</si>
  <si>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</si>
  <si>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</si>
  <si>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</si>
  <si>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</si>
  <si>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</si>
  <si>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</si>
  <si>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</si>
  <si>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</si>
  <si>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</si>
  <si>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</si>
  <si>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</si>
  <si>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</si>
  <si>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</si>
  <si>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</si>
  <si>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</si>
  <si>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</si>
  <si>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</si>
  <si>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</si>
  <si>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</si>
  <si>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</si>
  <si>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</si>
  <si>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</si>
  <si>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</si>
  <si>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</si>
  <si>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</si>
  <si>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</si>
  <si>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</si>
  <si>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</si>
  <si>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</si>
  <si>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</si>
  <si>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</si>
  <si>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</si>
  <si>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</si>
  <si>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</si>
  <si>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</si>
  <si>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</si>
  <si>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</si>
  <si>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</si>
  <si>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</si>
  <si>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</si>
  <si>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</si>
  <si>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</si>
  <si>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</si>
  <si>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</si>
  <si>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</si>
  <si>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</si>
  <si>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</si>
  <si>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</si>
  <si>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</si>
  <si>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</si>
  <si>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</si>
  <si>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</si>
  <si>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</si>
  <si>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</si>
  <si>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</si>
  <si>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</si>
  <si>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</si>
  <si>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</si>
  <si>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</si>
  <si>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</si>
  <si>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</si>
  <si>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</si>
  <si>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</si>
  <si>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</si>
  <si>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</si>
  <si>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</si>
  <si>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</si>
  <si>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</si>
  <si>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</si>
  <si>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</si>
  <si>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</si>
  <si>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</si>
  <si>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</si>
  <si>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</si>
  <si>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</si>
  <si>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</si>
  <si>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</si>
  <si>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</si>
  <si>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</si>
  <si>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</si>
  <si>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</si>
  <si>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</si>
  <si>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</si>
  <si>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</si>
  <si>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</si>
  <si>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</si>
  <si>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</si>
  <si>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</si>
  <si>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</si>
  <si>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</si>
  <si>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</si>
  <si>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</si>
  <si>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</si>
  <si>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</si>
  <si>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</si>
  <si>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</si>
  <si>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</si>
  <si>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</si>
  <si>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</si>
  <si>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</si>
  <si>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</si>
  <si>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</si>
  <si>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</si>
  <si>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</si>
  <si>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</si>
  <si>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</si>
  <si>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</si>
  <si>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</si>
  <si>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</si>
  <si>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</si>
  <si>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</si>
  <si>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</si>
  <si>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</si>
  <si>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</si>
  <si>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</si>
  <si>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</si>
  <si>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</si>
  <si>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</si>
  <si>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</si>
  <si>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</si>
  <si>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</si>
  <si>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</si>
  <si>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</si>
  <si>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</si>
  <si>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</si>
  <si>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</si>
  <si>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</si>
  <si>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</si>
  <si>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</si>
  <si>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</si>
  <si>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</si>
  <si>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</si>
  <si>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</si>
  <si>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</si>
  <si>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</si>
  <si>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</si>
  <si>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</si>
  <si>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</si>
  <si>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</si>
  <si>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</si>
  <si>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</si>
  <si>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</si>
  <si>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</si>
  <si>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</si>
  <si>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</si>
  <si>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</si>
  <si>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</si>
  <si>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</si>
  <si>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</si>
  <si>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</si>
  <si>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</si>
  <si>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</si>
  <si>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</si>
  <si>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</si>
  <si>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</si>
  <si>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</si>
  <si>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</si>
  <si>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</si>
  <si>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</si>
  <si>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</si>
  <si>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</si>
  <si>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</si>
  <si>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</si>
  <si>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</si>
  <si>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</si>
  <si>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</si>
  <si>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</si>
  <si>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</si>
  <si>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</si>
  <si>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</si>
  <si>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</si>
  <si>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</si>
  <si>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</si>
  <si>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</si>
  <si>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</si>
  <si>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</si>
  <si>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</si>
  <si>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</si>
  <si>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</si>
  <si>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</si>
  <si>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</si>
  <si>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</si>
  <si>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</si>
  <si>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</si>
  <si>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</si>
  <si>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</si>
  <si>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</si>
  <si>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</si>
  <si>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</si>
  <si>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</si>
  <si>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</si>
  <si>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</si>
  <si>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</si>
  <si>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</si>
  <si>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</si>
  <si>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</si>
  <si>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</si>
  <si>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</si>
  <si>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</si>
  <si>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</si>
  <si>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</si>
  <si>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</si>
  <si>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</si>
  <si>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</si>
  <si>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</si>
  <si>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</si>
  <si>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</si>
  <si>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</si>
  <si>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</si>
  <si>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</si>
  <si>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</si>
  <si>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</si>
  <si>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</si>
  <si>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</si>
  <si>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</si>
  <si>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</si>
  <si>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</si>
  <si>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</si>
  <si>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</si>
  <si>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</si>
  <si>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</si>
  <si>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</si>
  <si>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</si>
  <si>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</si>
  <si>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</si>
  <si>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</si>
  <si>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</si>
  <si>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</si>
  <si>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</si>
  <si>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</si>
  <si>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</si>
  <si>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</si>
  <si>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</si>
  <si>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</si>
  <si>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</si>
  <si>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</si>
  <si>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</si>
  <si>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</si>
  <si>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</si>
  <si>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</si>
  <si>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</si>
  <si>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</si>
  <si>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</si>
  <si>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</si>
  <si>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</si>
  <si>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</si>
  <si>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</si>
  <si>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</si>
  <si>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</si>
  <si>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</si>
  <si>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</si>
  <si>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</si>
  <si>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</si>
  <si>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</si>
  <si>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</si>
  <si>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</si>
  <si>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</si>
  <si>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</si>
  <si>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</si>
  <si>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</si>
  <si>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</si>
  <si>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</si>
  <si>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</si>
  <si>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</si>
  <si>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</si>
  <si>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</si>
  <si>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</si>
  <si>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</si>
  <si>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</si>
  <si>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</si>
  <si>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</si>
  <si>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</si>
  <si>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</si>
  <si>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</si>
  <si>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</si>
  <si>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</si>
  <si>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</si>
  <si>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</si>
  <si>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</si>
  <si>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</si>
  <si>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</si>
  <si>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</si>
  <si>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</si>
  <si>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</si>
  <si>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</si>
  <si>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</si>
  <si>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</si>
  <si>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</si>
  <si>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</si>
  <si>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</si>
  <si>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</si>
  <si>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</si>
  <si>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</si>
  <si>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</si>
  <si>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</si>
  <si>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</si>
  <si>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</si>
  <si>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</si>
  <si>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</si>
  <si>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</si>
  <si>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</si>
  <si>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</si>
  <si>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</si>
  <si>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</si>
  <si>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</si>
  <si>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</si>
  <si>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</si>
  <si>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</si>
  <si>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</si>
  <si>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</si>
  <si>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</si>
  <si>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</si>
  <si>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</si>
  <si>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</si>
  <si>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</si>
  <si>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</si>
  <si>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</si>
  <si>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</si>
  <si>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</si>
  <si>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</si>
  <si>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</si>
  <si>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</si>
  <si>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</si>
  <si>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</si>
  <si>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</si>
  <si>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</si>
  <si>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</si>
  <si>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</si>
  <si>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</si>
  <si>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</si>
  <si>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</si>
  <si>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</si>
  <si>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</si>
  <si>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</si>
  <si>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</si>
  <si>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</si>
  <si>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</si>
  <si>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</si>
  <si>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</si>
  <si>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</si>
  <si>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</si>
  <si>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</si>
  <si>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</si>
  <si>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</si>
  <si>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</si>
  <si>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</si>
  <si>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</si>
  <si>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</si>
  <si>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</si>
  <si>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</si>
  <si>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</si>
  <si>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</si>
  <si>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</si>
  <si>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</si>
  <si>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</si>
  <si>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</si>
  <si>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</si>
  <si>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</si>
  <si>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</si>
  <si>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</si>
  <si>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</si>
  <si>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</si>
  <si>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</si>
  <si>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</si>
  <si>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</si>
  <si>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</si>
  <si>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</si>
  <si>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</si>
  <si>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</si>
  <si>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</si>
  <si>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</si>
  <si>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</si>
  <si>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</si>
  <si>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</si>
  <si>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</si>
  <si>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</si>
  <si>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</si>
  <si>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</si>
  <si>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</si>
  <si>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</si>
  <si>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</si>
  <si>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</si>
  <si>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</si>
  <si>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</si>
  <si>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</si>
  <si>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</si>
  <si>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</si>
  <si>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</si>
  <si>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</si>
  <si>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</si>
  <si>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</si>
  <si>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</si>
  <si>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</si>
  <si>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</si>
  <si>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</si>
  <si>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</si>
  <si>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</si>
  <si>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</si>
  <si>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</si>
  <si>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</si>
  <si>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</si>
  <si>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</si>
  <si>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</si>
  <si>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</si>
  <si>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</si>
  <si>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</si>
  <si>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</si>
  <si>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</si>
  <si>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</si>
  <si>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</si>
  <si>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</si>
  <si>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</si>
  <si>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</si>
  <si>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</si>
  <si>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</si>
  <si>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</si>
  <si>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</si>
  <si>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</si>
  <si>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</si>
  <si>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</si>
  <si>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</si>
  <si>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</si>
  <si>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</si>
  <si>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</si>
  <si>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</si>
  <si>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</si>
  <si>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</si>
  <si>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</si>
  <si>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</si>
  <si>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</si>
  <si>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</si>
  <si>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</si>
  <si>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</si>
  <si>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</si>
  <si>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</si>
  <si>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</si>
  <si>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</si>
  <si>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</si>
  <si>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</si>
  <si>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</si>
  <si>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</si>
  <si>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</si>
  <si>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</si>
  <si>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</si>
  <si>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</si>
  <si>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</si>
  <si>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</si>
  <si>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</si>
  <si>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</si>
  <si>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</si>
  <si>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</si>
  <si>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</si>
  <si>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</si>
  <si>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</si>
  <si>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</si>
  <si>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</si>
  <si>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</si>
  <si>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</si>
  <si>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</si>
  <si>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</si>
  <si>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</si>
  <si>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</si>
  <si>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</si>
  <si>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</si>
  <si>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</si>
  <si>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</si>
  <si>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</si>
  <si>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</si>
  <si>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</si>
  <si>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</si>
  <si>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</si>
  <si>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</si>
  <si>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</si>
  <si>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</si>
  <si>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</si>
  <si>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</si>
  <si>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</si>
  <si>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</si>
  <si>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</si>
  <si>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</si>
  <si>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</si>
  <si>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</si>
  <si>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</si>
  <si>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</si>
  <si>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</si>
  <si>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</si>
  <si>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</si>
  <si>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</si>
  <si>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</si>
  <si>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</si>
  <si>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</si>
  <si>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</si>
  <si>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</si>
  <si>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</si>
  <si>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</si>
  <si>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</si>
  <si>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</si>
  <si>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</si>
  <si>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</si>
  <si>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</si>
  <si>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</si>
  <si>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</si>
  <si>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</si>
  <si>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</si>
  <si>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</si>
  <si>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</si>
  <si>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</si>
  <si>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</si>
  <si>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</si>
  <si>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</si>
  <si>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</si>
  <si>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</si>
  <si>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</si>
  <si>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</si>
  <si>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</si>
  <si>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</si>
  <si>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</si>
  <si>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</si>
  <si>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</si>
  <si>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</si>
  <si>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</si>
  <si>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</si>
  <si>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</si>
  <si>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</si>
  <si>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</si>
  <si>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</si>
  <si>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</si>
  <si>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</si>
  <si>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</si>
  <si>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</si>
  <si>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</si>
  <si>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</si>
  <si>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</si>
  <si>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</si>
  <si>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</si>
  <si>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</si>
  <si>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</si>
  <si>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</si>
  <si>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</si>
  <si>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</si>
  <si>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</si>
  <si>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</si>
  <si>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</si>
  <si>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</si>
  <si>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</si>
  <si>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</si>
  <si>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</si>
  <si>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</si>
  <si>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</si>
  <si>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</si>
  <si>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</si>
  <si>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</si>
  <si>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</si>
  <si>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</si>
  <si>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</si>
  <si>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</si>
  <si>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</si>
  <si>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</si>
  <si>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</si>
  <si>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</si>
  <si>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</si>
  <si>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</si>
  <si>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</si>
  <si>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</si>
  <si>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</si>
  <si>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</si>
  <si>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</si>
  <si>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</si>
  <si>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</si>
  <si>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</si>
  <si>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</si>
  <si>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</si>
  <si>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</si>
  <si>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</si>
  <si>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</si>
  <si>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</si>
  <si>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</si>
  <si>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</si>
  <si>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</si>
  <si>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</si>
  <si>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</si>
  <si>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</si>
  <si>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</si>
  <si>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</si>
  <si>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</si>
  <si>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</si>
  <si>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</si>
  <si>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</si>
  <si>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</si>
  <si>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</si>
  <si>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</si>
  <si>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</si>
  <si>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</si>
  <si>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</si>
  <si>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</si>
  <si>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</si>
  <si>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</si>
  <si>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</si>
  <si>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</si>
  <si>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</si>
  <si>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</si>
  <si>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</si>
  <si>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</si>
  <si>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</si>
  <si>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</si>
  <si>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</si>
  <si>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</si>
  <si>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</si>
  <si>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</si>
  <si>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</si>
  <si>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</si>
  <si>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</si>
  <si>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</si>
  <si>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</si>
  <si>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</si>
  <si>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</si>
  <si>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</si>
  <si>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</si>
  <si>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</si>
  <si>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</si>
  <si>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</si>
  <si>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</si>
  <si>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</si>
  <si>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</si>
  <si>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</si>
  <si>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</si>
  <si>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</si>
  <si>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</si>
  <si>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</si>
  <si>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</si>
  <si>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</si>
  <si>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</si>
  <si>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</si>
  <si>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</si>
  <si>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</si>
  <si>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</si>
  <si>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</si>
  <si>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</si>
  <si>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</si>
  <si>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</si>
  <si>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</si>
  <si>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</si>
  <si>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</si>
  <si>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</si>
  <si>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</si>
  <si>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</si>
  <si>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</si>
  <si>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</si>
  <si>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</si>
  <si>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</si>
  <si>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</si>
  <si>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</si>
  <si>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</si>
  <si>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</si>
  <si>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</si>
  <si>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</si>
  <si>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</si>
  <si>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</si>
  <si>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</si>
  <si>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</si>
  <si>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</si>
  <si>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</si>
  <si>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</si>
  <si>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</si>
  <si>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</si>
  <si>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</si>
  <si>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</si>
  <si>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</si>
  <si>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</si>
  <si>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</si>
  <si>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</si>
  <si>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</si>
  <si>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</si>
  <si>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</si>
  <si>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</si>
  <si>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</si>
  <si>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</si>
  <si>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</si>
  <si>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</si>
  <si>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</si>
  <si>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</si>
  <si>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</si>
  <si>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</si>
  <si>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</si>
  <si>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</si>
  <si>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</si>
  <si>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</si>
  <si>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</si>
  <si>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</si>
  <si>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</si>
  <si>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</si>
  <si>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</si>
  <si>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</si>
  <si>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</si>
  <si>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</si>
  <si>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</si>
  <si>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</si>
  <si>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</si>
  <si>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</si>
  <si>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</si>
  <si>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</si>
  <si>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</si>
  <si>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</si>
  <si>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</si>
  <si>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</si>
  <si>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</si>
  <si>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</si>
  <si>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</si>
  <si>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</si>
  <si>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</si>
  <si>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</si>
  <si>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</si>
  <si>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</si>
  <si>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</si>
  <si>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</si>
  <si>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</si>
  <si>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</si>
  <si>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</si>
  <si>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</si>
  <si>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</si>
  <si>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</si>
  <si>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</si>
  <si>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</si>
  <si>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</si>
  <si>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</si>
  <si>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</si>
  <si>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</si>
  <si>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</si>
  <si>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</si>
  <si>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</si>
  <si>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</si>
  <si>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</si>
  <si>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</si>
  <si>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</si>
  <si>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</si>
  <si>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</si>
  <si>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</si>
  <si>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</si>
  <si>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</si>
  <si>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</si>
  <si>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</si>
  <si>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</si>
  <si>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</si>
  <si>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</si>
  <si>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</si>
  <si>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</si>
  <si>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</si>
  <si>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</si>
  <si>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</si>
  <si>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</si>
  <si>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</si>
  <si>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</si>
  <si>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</si>
  <si>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</si>
  <si>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</si>
  <si>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</si>
  <si>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</si>
  <si>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</si>
  <si>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</si>
  <si>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</si>
  <si>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</si>
  <si>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</si>
  <si>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</si>
  <si>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</si>
  <si>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</si>
  <si>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</si>
  <si>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</si>
  <si>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</si>
  <si>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</si>
  <si>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</si>
  <si>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</si>
  <si>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</si>
  <si>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</si>
  <si>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</si>
  <si>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</si>
  <si>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</si>
  <si>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</si>
  <si>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</si>
  <si>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</si>
  <si>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</si>
  <si>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</si>
  <si>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</si>
  <si>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</si>
  <si>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</si>
  <si>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</si>
  <si>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</si>
  <si>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</si>
  <si>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</si>
  <si>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</si>
  <si>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</si>
  <si>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</si>
  <si>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</si>
  <si>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</si>
  <si>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</si>
  <si>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</si>
  <si>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</si>
  <si>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</si>
  <si>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</si>
  <si>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</si>
  <si>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</si>
  <si>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</si>
  <si>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</si>
  <si>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</si>
  <si>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</si>
  <si>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</si>
  <si>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</si>
  <si>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</si>
  <si>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</si>
  <si>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</si>
  <si>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</si>
  <si>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</si>
  <si>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</si>
  <si>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</si>
  <si>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</si>
  <si>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</si>
  <si>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</si>
  <si>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</si>
  <si>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</si>
  <si>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</si>
  <si>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</si>
  <si>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</si>
  <si>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</si>
  <si>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</si>
  <si>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</si>
  <si>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</si>
  <si>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</si>
  <si>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</si>
  <si>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</si>
  <si>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</si>
  <si>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</si>
  <si>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</si>
  <si>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</si>
  <si>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</si>
  <si>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</si>
  <si>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</si>
  <si>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</si>
  <si>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</si>
  <si>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</si>
  <si>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</si>
  <si>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</si>
  <si>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</si>
  <si>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</si>
  <si>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</si>
  <si>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</si>
  <si>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</si>
  <si>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</si>
  <si>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</si>
  <si>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</si>
  <si>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</si>
  <si>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</si>
  <si>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</si>
  <si>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</si>
  <si>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</si>
  <si>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</si>
  <si>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</si>
  <si>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</si>
  <si>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</si>
  <si>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</si>
  <si>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</si>
  <si>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</si>
  <si>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</si>
  <si>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</si>
  <si>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</si>
  <si>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</si>
  <si>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</si>
  <si>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</si>
  <si>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</si>
  <si>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</si>
  <si>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</si>
  <si>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</si>
  <si>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</si>
  <si>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</si>
  <si>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</si>
  <si>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</si>
  <si>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</si>
  <si>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</si>
  <si>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</si>
  <si>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</si>
  <si>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</si>
  <si>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</si>
  <si>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</si>
  <si>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</si>
  <si>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</si>
  <si>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</si>
  <si>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</si>
  <si>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</si>
  <si>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</si>
  <si>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</si>
  <si>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</si>
  <si>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</si>
  <si>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</si>
  <si>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</si>
  <si>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</si>
  <si>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</si>
  <si>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</si>
  <si>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</si>
  <si>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</si>
  <si>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</si>
  <si>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</si>
  <si>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</si>
  <si>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</si>
  <si>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</si>
  <si>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</si>
  <si>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</si>
  <si>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</si>
  <si>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</si>
  <si>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</si>
  <si>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</si>
  <si>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</si>
  <si>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</si>
  <si>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</si>
  <si>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</si>
  <si>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</si>
  <si>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</si>
  <si>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</si>
  <si>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</si>
  <si>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</si>
  <si>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</si>
  <si>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</si>
  <si>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</si>
  <si>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</si>
  <si>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</si>
  <si>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</si>
  <si>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</si>
  <si>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</si>
  <si>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</si>
  <si>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</si>
  <si>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</si>
  <si>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</si>
  <si>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</si>
  <si>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</si>
  <si>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</si>
  <si>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</si>
  <si>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</si>
  <si>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</si>
  <si>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</si>
  <si>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</si>
  <si>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</si>
  <si>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</si>
  <si>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</si>
  <si>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</si>
  <si>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</si>
  <si>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</si>
  <si>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</si>
  <si>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</si>
  <si>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</si>
  <si>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</si>
  <si>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</si>
  <si>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</si>
  <si>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</si>
  <si>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</si>
  <si>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</si>
  <si>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</si>
  <si>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</si>
  <si>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</si>
  <si>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</si>
  <si>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</si>
  <si>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</si>
  <si>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</si>
  <si>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</si>
  <si>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</si>
  <si>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</si>
  <si>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</si>
  <si>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</si>
  <si>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</si>
  <si>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</si>
  <si>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</si>
  <si>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</si>
  <si>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</si>
  <si>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</si>
  <si>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</si>
  <si>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</si>
  <si>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</si>
  <si>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</si>
  <si>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</si>
  <si>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</si>
  <si>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</si>
  <si>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</si>
  <si>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</si>
  <si>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</si>
  <si>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</si>
  <si>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</si>
  <si>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</si>
  <si>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</si>
  <si>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</si>
  <si>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</si>
  <si>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</si>
  <si>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</si>
  <si>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</si>
  <si>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</si>
  <si>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</si>
  <si>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</si>
  <si>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</si>
  <si>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</si>
  <si>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</si>
  <si>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</si>
  <si>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</si>
  <si>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</si>
  <si>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</si>
  <si>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</si>
  <si>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</si>
  <si>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</si>
  <si>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</si>
  <si>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</si>
  <si>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</si>
  <si>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</si>
  <si>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</si>
  <si>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</si>
  <si>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</si>
  <si>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</si>
  <si>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</si>
  <si>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</si>
  <si>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</si>
  <si>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</si>
  <si>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</si>
  <si>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</si>
  <si>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</si>
  <si>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</si>
  <si>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</si>
  <si>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</si>
  <si>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</si>
  <si>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</si>
  <si>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</si>
  <si>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</si>
  <si>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</si>
  <si>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</si>
  <si>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</si>
  <si>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</si>
  <si>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</si>
  <si>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</si>
  <si>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</si>
  <si>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</si>
  <si>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</si>
  <si>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</si>
  <si>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</si>
  <si>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</si>
  <si>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</si>
  <si>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</si>
  <si>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</si>
  <si>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</si>
  <si>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</si>
  <si>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</si>
  <si>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</si>
  <si>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</si>
  <si>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</si>
  <si>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</si>
  <si>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</si>
  <si>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</si>
  <si>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</si>
  <si>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</si>
  <si>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</si>
  <si>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</si>
  <si>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</si>
  <si>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</si>
  <si>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</si>
  <si>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</si>
  <si>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</si>
  <si>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</si>
  <si>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</si>
  <si>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</si>
  <si>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</si>
  <si>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</si>
  <si>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</si>
  <si>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</si>
  <si>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</si>
  <si>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</si>
  <si>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</si>
  <si>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</si>
  <si>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</si>
  <si>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</si>
  <si>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</si>
  <si>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</si>
  <si>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</si>
  <si>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</si>
  <si>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</si>
  <si>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</si>
  <si>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</si>
  <si>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</si>
  <si>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</si>
  <si>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</si>
  <si>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</si>
  <si>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</si>
  <si>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</si>
  <si>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</si>
  <si>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</si>
  <si>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</si>
  <si>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</si>
  <si>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</si>
  <si>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</si>
  <si>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</si>
  <si>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</si>
  <si>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</si>
  <si>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</si>
  <si>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</si>
  <si>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</si>
  <si>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</si>
  <si>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</si>
  <si>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</si>
  <si>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</si>
  <si>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</si>
  <si>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</si>
  <si>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</si>
  <si>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</si>
  <si>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</si>
  <si>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</si>
  <si>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</si>
  <si>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</si>
  <si>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</si>
  <si>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</si>
  <si>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</si>
  <si>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</si>
  <si>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</si>
  <si>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</si>
  <si>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</si>
  <si>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</si>
  <si>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</si>
  <si>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</si>
  <si>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</si>
  <si>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</si>
  <si>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</si>
  <si>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</si>
  <si>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</si>
  <si>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</si>
  <si>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</si>
  <si>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</si>
  <si>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</si>
  <si>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</si>
  <si>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</si>
  <si>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</si>
  <si>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</si>
  <si>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</si>
  <si>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</si>
  <si>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</si>
  <si>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</si>
  <si>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</si>
  <si>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</si>
  <si>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</si>
  <si>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</si>
  <si>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</si>
  <si>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</si>
  <si>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</si>
  <si>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</si>
  <si>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</si>
  <si>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</si>
  <si>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</si>
  <si>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</si>
  <si>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</si>
  <si>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</si>
  <si>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</si>
  <si>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</si>
  <si>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</si>
  <si>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</si>
  <si>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</si>
  <si>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</si>
  <si>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</si>
  <si>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</si>
  <si>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</si>
  <si>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</si>
  <si>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</si>
  <si>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</si>
  <si>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</si>
  <si>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</si>
  <si>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</si>
  <si>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</si>
  <si>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</si>
  <si>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</si>
  <si>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</si>
  <si>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</si>
  <si>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</si>
  <si>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</si>
  <si>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</si>
  <si>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</si>
  <si>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</si>
  <si>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</si>
  <si>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</si>
  <si>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</si>
  <si>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</si>
  <si>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</si>
  <si>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</si>
  <si>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</si>
  <si>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</si>
  <si>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</si>
  <si>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</si>
  <si>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</si>
  <si>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</si>
  <si>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</si>
  <si>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</si>
  <si>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</si>
  <si>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</si>
  <si>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</si>
  <si>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</si>
  <si>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</si>
  <si>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</si>
  <si>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</si>
  <si>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</si>
  <si>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</si>
  <si>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</si>
  <si>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</si>
  <si>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</si>
  <si>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</si>
  <si>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</si>
  <si>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</si>
  <si>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</si>
  <si>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</si>
  <si>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</si>
  <si>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</si>
  <si>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</si>
  <si>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</si>
  <si>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</si>
  <si>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</si>
  <si>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</si>
  <si>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</si>
  <si>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</si>
  <si>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</si>
  <si>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</si>
  <si>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</si>
  <si>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</si>
  <si>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</si>
  <si>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</si>
  <si>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</si>
  <si>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</si>
  <si>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</si>
  <si>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</si>
  <si>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</si>
  <si>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</si>
  <si>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</si>
  <si>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</si>
  <si>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</si>
  <si>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</si>
  <si>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</si>
  <si>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</si>
  <si>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</si>
  <si>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</si>
  <si>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</si>
  <si>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</si>
  <si>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</si>
  <si>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</si>
  <si>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</si>
  <si>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</si>
  <si>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</si>
  <si>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</si>
  <si>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</si>
  <si>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</si>
  <si>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</si>
  <si>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</si>
  <si>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</si>
  <si>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</si>
  <si>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</si>
  <si>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</si>
  <si>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</si>
  <si>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</si>
  <si>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</si>
  <si>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</si>
  <si>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</si>
  <si>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</si>
  <si>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</si>
  <si>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</si>
  <si>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</si>
  <si>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</si>
  <si>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</si>
  <si>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</si>
  <si>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</si>
  <si>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</si>
  <si>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</si>
  <si>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</si>
  <si>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</si>
  <si>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</si>
  <si>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</si>
  <si>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</si>
  <si>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</si>
  <si>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</si>
  <si>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</si>
  <si>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</si>
  <si>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</si>
  <si>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</si>
  <si>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</si>
  <si>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</si>
  <si>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</si>
  <si>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</si>
  <si>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</si>
  <si>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</si>
  <si>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</si>
  <si>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</si>
  <si>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</si>
  <si>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</si>
  <si>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</si>
  <si>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</si>
  <si>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</si>
  <si>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</si>
  <si>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</si>
  <si>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</si>
  <si>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</si>
  <si>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</si>
  <si>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</si>
  <si>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</si>
  <si>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</si>
  <si>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</si>
  <si>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</si>
  <si>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</si>
  <si>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</si>
  <si>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</si>
  <si>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</si>
  <si>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</si>
  <si>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</si>
  <si>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</si>
  <si>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</si>
  <si>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</si>
  <si>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</si>
  <si>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</si>
  <si>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</si>
  <si>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</si>
  <si>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</si>
  <si>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</si>
  <si>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</si>
  <si>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</si>
  <si>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</si>
  <si>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</si>
  <si>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</si>
  <si>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</si>
  <si>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</si>
  <si>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</si>
  <si>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</si>
  <si>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</si>
  <si>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</si>
  <si>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</si>
  <si>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</si>
  <si>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</si>
  <si>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</si>
  <si>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</si>
  <si>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</si>
  <si>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</si>
  <si>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</si>
  <si>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</si>
  <si>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</si>
  <si>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</si>
  <si>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</si>
  <si>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</si>
  <si>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</si>
  <si>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</si>
  <si>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</si>
  <si>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</si>
  <si>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</si>
  <si>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</si>
  <si>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</si>
  <si>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</si>
  <si>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</si>
  <si>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</si>
  <si>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</si>
  <si>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</si>
  <si>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</si>
  <si>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</si>
  <si>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</si>
  <si>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</si>
  <si>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</si>
  <si>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</si>
  <si>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</si>
  <si>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</si>
  <si>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</si>
  <si>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</si>
  <si>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</si>
  <si>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</si>
  <si>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</si>
  <si>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</si>
  <si>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</si>
  <si>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</si>
  <si>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</si>
  <si>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</si>
  <si>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</si>
  <si>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</si>
  <si>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</si>
  <si>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</si>
  <si>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</si>
  <si>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</si>
  <si>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</si>
  <si>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</si>
  <si>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</si>
  <si>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</si>
  <si>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</si>
  <si>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</si>
  <si>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</si>
  <si>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</si>
  <si>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</si>
  <si>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</si>
  <si>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</si>
  <si>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</si>
  <si>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</si>
  <si>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</si>
  <si>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</si>
  <si>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</si>
  <si>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</si>
  <si>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</si>
  <si>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</si>
  <si>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</si>
  <si>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</si>
  <si>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</si>
  <si>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</si>
  <si>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</si>
  <si>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</si>
  <si>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</si>
  <si>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</si>
  <si>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</si>
  <si>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</si>
  <si>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</si>
  <si>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</si>
  <si>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</si>
  <si>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</si>
  <si>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</si>
  <si>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</si>
  <si>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</si>
  <si>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</si>
  <si>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</si>
  <si>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</si>
  <si>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</si>
  <si>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</si>
  <si>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</si>
  <si>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</si>
  <si>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</si>
  <si>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</si>
  <si>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</si>
  <si>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</si>
  <si>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</si>
  <si>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</si>
  <si>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</si>
  <si>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</si>
  <si>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</si>
  <si>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</si>
  <si>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</si>
  <si>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</si>
  <si>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</si>
  <si>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</si>
  <si>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</si>
  <si>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</si>
  <si>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</si>
  <si>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</si>
  <si>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</si>
  <si>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</si>
  <si>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</si>
  <si>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</si>
  <si>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</si>
  <si>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</si>
  <si>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</si>
  <si>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</si>
  <si>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</si>
  <si>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</si>
  <si>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</si>
  <si>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</si>
  <si>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</si>
  <si>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</si>
  <si>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</si>
  <si>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</si>
  <si>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</si>
  <si>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</si>
  <si>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</si>
  <si>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</si>
  <si>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</si>
  <si>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</si>
  <si>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</si>
  <si>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</si>
  <si>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</si>
  <si>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</si>
  <si>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</si>
  <si>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</si>
  <si>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</si>
  <si>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</si>
  <si>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</si>
  <si>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</si>
  <si>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</si>
  <si>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</si>
  <si>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</si>
  <si>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</si>
  <si>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</si>
  <si>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</si>
  <si>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</si>
  <si>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</si>
  <si>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</si>
  <si>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</si>
  <si>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</si>
  <si>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</si>
  <si>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</si>
  <si>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</si>
  <si>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</si>
  <si>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</si>
  <si>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</si>
  <si>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</si>
  <si>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</si>
  <si>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</si>
  <si>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</si>
  <si>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</si>
  <si>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</si>
  <si>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</si>
  <si>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</si>
  <si>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</si>
  <si>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</si>
  <si>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</si>
  <si>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</si>
  <si>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</si>
  <si>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</si>
  <si>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</si>
  <si>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</si>
  <si>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</si>
  <si>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</si>
  <si>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</si>
  <si>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</si>
  <si>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</si>
  <si>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</si>
  <si>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</si>
  <si>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</si>
  <si>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</si>
  <si>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</si>
  <si>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</si>
  <si>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</si>
  <si>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</si>
  <si>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</si>
  <si>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</si>
  <si>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</si>
  <si>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</si>
  <si>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</si>
  <si>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</si>
  <si>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</si>
  <si>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</si>
  <si>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</si>
  <si>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</si>
  <si>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</si>
  <si>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</si>
  <si>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</si>
  <si>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</si>
  <si>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</si>
  <si>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</si>
  <si>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</si>
  <si>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</si>
  <si>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</si>
  <si>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</si>
  <si>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</si>
  <si>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</si>
  <si>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</si>
  <si>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</si>
  <si>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</si>
  <si>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</si>
  <si>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</si>
  <si>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</si>
  <si>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</si>
  <si>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</si>
  <si>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</si>
  <si>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</si>
  <si>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</si>
  <si>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</si>
  <si>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</si>
  <si>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</si>
  <si>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</si>
  <si>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</si>
  <si>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</si>
  <si>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</si>
  <si>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</si>
  <si>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</si>
  <si>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</si>
  <si>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</si>
  <si>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</si>
  <si>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</si>
  <si>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</si>
  <si>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</si>
  <si>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</si>
  <si>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</si>
  <si>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</si>
  <si>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</si>
  <si>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</si>
  <si>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</si>
  <si>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</si>
  <si>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</si>
  <si>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</si>
  <si>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</si>
  <si>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</si>
  <si>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</si>
  <si>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</si>
  <si>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</si>
  <si>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</si>
  <si>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</si>
  <si>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</si>
  <si>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</si>
  <si>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</si>
  <si>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</si>
  <si>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</si>
  <si>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</si>
  <si>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</si>
  <si>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</si>
  <si>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</si>
  <si>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</si>
  <si>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</si>
  <si>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</si>
  <si>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</si>
  <si>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</si>
  <si>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</si>
  <si>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</si>
  <si>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</si>
  <si>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</si>
  <si>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</si>
  <si>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</si>
  <si>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</si>
  <si>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</si>
  <si>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</si>
  <si>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</si>
  <si>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</si>
  <si>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</si>
  <si>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</si>
  <si>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</si>
  <si>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</si>
  <si>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</si>
  <si>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</si>
  <si>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</si>
  <si>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</si>
  <si>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</si>
  <si>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</si>
  <si>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</si>
  <si>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</si>
  <si>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</si>
  <si>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</si>
  <si>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</si>
  <si>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</si>
  <si>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</si>
  <si>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</si>
  <si>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</si>
  <si>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</si>
  <si>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</si>
  <si>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</si>
  <si>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</si>
  <si>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</si>
  <si>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</si>
  <si>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</si>
  <si>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</si>
  <si>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</si>
  <si>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</si>
  <si>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</si>
  <si>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</si>
  <si>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</si>
  <si>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</si>
  <si>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</si>
  <si>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</si>
  <si>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</si>
  <si>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</si>
  <si>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</si>
  <si>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</si>
  <si>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</si>
  <si>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</si>
  <si>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</si>
  <si>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</si>
  <si>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</si>
  <si>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</si>
  <si>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</si>
  <si>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</si>
  <si>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</si>
  <si>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</si>
  <si>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</si>
  <si>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</si>
  <si>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</si>
  <si>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</si>
  <si>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</si>
  <si>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</si>
  <si>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</si>
  <si>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</si>
  <si>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</si>
  <si>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</si>
  <si>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</si>
  <si>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</si>
  <si>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</si>
  <si>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</si>
  <si>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</si>
  <si>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</si>
  <si>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</si>
  <si>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</si>
  <si>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</si>
  <si>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</si>
  <si>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</si>
  <si>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</si>
  <si>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</si>
  <si>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</si>
  <si>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</si>
  <si>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</si>
  <si>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</si>
  <si>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</si>
  <si>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</si>
  <si>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</si>
  <si>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</si>
  <si>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</si>
  <si>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</si>
  <si>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</si>
  <si>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</si>
  <si>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</si>
  <si>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</si>
  <si>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</si>
  <si>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</si>
  <si>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</si>
  <si>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</si>
  <si>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</si>
  <si>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</si>
  <si>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</si>
  <si>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</si>
  <si>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</si>
  <si>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</si>
  <si>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</si>
  <si>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</si>
  <si>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</si>
  <si>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</si>
  <si>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</si>
  <si>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</si>
  <si>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</si>
  <si>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</si>
  <si>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</si>
  <si>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</si>
  <si>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</si>
  <si>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</si>
  <si>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</si>
  <si>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</si>
  <si>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</si>
  <si>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</si>
  <si>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</si>
  <si>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</si>
  <si>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</si>
  <si>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</si>
  <si>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</si>
  <si>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</si>
  <si>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</si>
  <si>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</si>
  <si>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</si>
  <si>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</si>
  <si>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</si>
  <si>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</si>
  <si>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</si>
  <si>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</si>
  <si>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</si>
  <si>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</si>
  <si>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</si>
  <si>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</si>
  <si>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</si>
  <si>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</si>
  <si>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</si>
  <si>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</si>
  <si>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</si>
  <si>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</si>
  <si>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</si>
  <si>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</si>
  <si>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</si>
  <si>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</si>
  <si>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</si>
  <si>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</si>
  <si>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</si>
  <si>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</si>
  <si>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</si>
  <si>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</si>
  <si>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</si>
  <si>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</si>
  <si>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</si>
  <si>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</si>
  <si>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</si>
  <si>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</si>
  <si>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</si>
  <si>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</si>
  <si>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</si>
  <si>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</si>
  <si>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</si>
  <si>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</si>
  <si>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</si>
  <si>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</si>
  <si>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</si>
  <si>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</si>
  <si>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</si>
  <si>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</si>
  <si>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</si>
  <si>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</si>
  <si>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</si>
  <si>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</si>
  <si>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</si>
  <si>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</si>
  <si>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</si>
  <si>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</si>
  <si>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</si>
  <si>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</si>
  <si>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</si>
  <si>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</si>
  <si>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</si>
  <si>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</si>
  <si>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</si>
  <si>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</si>
  <si>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</si>
  <si>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</si>
  <si>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</si>
  <si>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</si>
  <si>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</si>
  <si>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</si>
  <si>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</si>
  <si>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</si>
  <si>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</si>
  <si>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</si>
  <si>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</si>
  <si>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</si>
  <si>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</si>
  <si>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</si>
  <si>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</si>
  <si>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</si>
  <si>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</si>
  <si>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</si>
  <si>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</si>
  <si>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</si>
  <si>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</si>
  <si>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</si>
  <si>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</si>
  <si>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</si>
  <si>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</si>
  <si>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</si>
  <si>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</si>
  <si>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</si>
  <si>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</si>
  <si>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</si>
  <si>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</si>
  <si>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</si>
  <si>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</si>
  <si>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</si>
  <si>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</si>
  <si>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</si>
  <si>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</si>
  <si>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</si>
  <si>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</si>
  <si>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</si>
  <si>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</si>
  <si>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</si>
  <si>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</si>
  <si>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</si>
  <si>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</si>
  <si>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</si>
  <si>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</si>
  <si>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</si>
  <si>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</si>
  <si>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</si>
  <si>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</si>
  <si>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</si>
  <si>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</si>
  <si>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</si>
  <si>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</si>
  <si>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</si>
  <si>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</si>
  <si>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</si>
  <si>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</si>
  <si>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</si>
  <si>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</si>
  <si>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</si>
  <si>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</si>
  <si>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</si>
  <si>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</si>
  <si>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</si>
  <si>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</si>
  <si>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</si>
  <si>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</si>
  <si>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</si>
  <si>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</si>
  <si>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</si>
  <si>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</si>
  <si>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</si>
  <si>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</si>
  <si>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</si>
  <si>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</si>
  <si>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</si>
  <si>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</si>
  <si>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</si>
  <si>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</si>
  <si>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</si>
  <si>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</si>
  <si>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</si>
  <si>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</si>
  <si>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</si>
  <si>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</si>
  <si>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</si>
  <si>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</si>
  <si>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</si>
  <si>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</si>
  <si>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</si>
  <si>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</si>
  <si>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</si>
  <si>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</si>
  <si>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</si>
  <si>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</si>
  <si>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</si>
  <si>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</si>
  <si>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</si>
  <si>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</si>
  <si>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</si>
  <si>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</si>
  <si>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</si>
  <si>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</si>
  <si>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</si>
  <si>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</si>
  <si>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</si>
  <si>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</si>
  <si>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</si>
  <si>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</si>
  <si>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</si>
  <si>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</si>
  <si>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</si>
  <si>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</si>
  <si>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</si>
  <si>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</si>
  <si>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</si>
  <si>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</si>
  <si>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</si>
  <si>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</si>
  <si>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</si>
  <si>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</si>
  <si>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</si>
  <si>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</si>
  <si>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</si>
  <si>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</si>
  <si>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</si>
  <si>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</si>
  <si>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</si>
  <si>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</si>
  <si>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</si>
  <si>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</si>
  <si>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</si>
  <si>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</si>
  <si>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</si>
  <si>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</si>
  <si>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</si>
  <si>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</si>
  <si>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</si>
  <si>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</si>
  <si>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</si>
  <si>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</si>
  <si>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</si>
  <si>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</si>
  <si>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</si>
  <si>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</si>
  <si>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</si>
  <si>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</si>
  <si>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</si>
  <si>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</si>
  <si>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</si>
  <si>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</si>
  <si>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</si>
  <si>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</si>
  <si>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</si>
  <si>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</si>
  <si>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</si>
  <si>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</si>
  <si>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</si>
  <si>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</si>
  <si>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</si>
  <si>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</si>
  <si>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</si>
  <si>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</si>
  <si>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</si>
  <si>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</si>
  <si>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</si>
  <si>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</si>
  <si>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</si>
  <si>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</si>
  <si>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</si>
  <si>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</si>
  <si>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</si>
  <si>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</si>
  <si>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</si>
  <si>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</si>
  <si>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</si>
  <si>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</si>
  <si>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</si>
  <si>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</si>
  <si>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</si>
  <si>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</si>
  <si>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</si>
  <si>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</si>
  <si>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</si>
  <si>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</si>
  <si>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</si>
  <si>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</si>
  <si>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</si>
  <si>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</si>
  <si>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</si>
  <si>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</si>
  <si>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</si>
  <si>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</si>
  <si>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</si>
  <si>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</si>
  <si>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</si>
  <si>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</si>
  <si>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</si>
  <si>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</si>
  <si>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</si>
  <si>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</si>
  <si>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</si>
  <si>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</si>
  <si>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</si>
  <si>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</si>
  <si>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</si>
  <si>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</si>
  <si>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</si>
  <si>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</si>
  <si>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</si>
  <si>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</si>
  <si>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</si>
  <si>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</si>
  <si>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</si>
  <si>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</si>
  <si>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</si>
  <si>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</si>
  <si>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</si>
  <si>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</si>
  <si>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</si>
  <si>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</si>
  <si>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</si>
  <si>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</si>
  <si>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</si>
  <si>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</si>
  <si>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</si>
  <si>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</si>
  <si>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</si>
  <si>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</si>
  <si>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</si>
  <si>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</si>
  <si>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</si>
  <si>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</si>
  <si>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</si>
  <si>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</si>
  <si>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</si>
  <si>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</si>
  <si>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</si>
  <si>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</si>
  <si>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</si>
  <si>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</si>
  <si>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</si>
  <si>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</si>
  <si>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</si>
  <si>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</si>
  <si>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</si>
  <si>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</si>
  <si>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</si>
  <si>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</si>
  <si>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</si>
  <si>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</si>
  <si>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</si>
  <si>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</si>
  <si>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</si>
  <si>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</si>
  <si>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</si>
  <si>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</si>
  <si>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</si>
  <si>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</si>
  <si>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</si>
  <si>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</si>
  <si>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</si>
  <si>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</si>
  <si>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</si>
  <si>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</si>
  <si>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</si>
  <si>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</si>
  <si>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</si>
  <si>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</si>
  <si>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</si>
  <si>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</si>
  <si>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</si>
  <si>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</si>
  <si>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</si>
  <si>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</si>
  <si>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</si>
  <si>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</si>
  <si>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</si>
  <si>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</si>
  <si>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</si>
  <si>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</si>
  <si>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</si>
  <si>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</si>
  <si>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</si>
  <si>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</si>
  <si>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</si>
  <si>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</si>
  <si>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</si>
  <si>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</si>
  <si>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</si>
  <si>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</si>
  <si>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</si>
  <si>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</si>
  <si>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</si>
  <si>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</si>
  <si>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</si>
  <si>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</si>
  <si>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</si>
  <si>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</si>
  <si>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</si>
  <si>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</si>
  <si>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</si>
  <si>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</si>
  <si>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</si>
  <si>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</si>
  <si>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</si>
  <si>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</si>
  <si>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</si>
  <si>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</si>
  <si>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</si>
  <si>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</si>
  <si>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</si>
  <si>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</si>
  <si>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</si>
  <si>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</si>
  <si>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</si>
  <si>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</si>
  <si>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</si>
  <si>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</si>
  <si>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</si>
  <si>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</si>
  <si>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</si>
  <si>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</si>
  <si>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</si>
  <si>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</si>
  <si>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</si>
  <si>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</si>
  <si>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</si>
  <si>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</si>
  <si>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</si>
  <si>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</si>
  <si>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</si>
  <si>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</si>
  <si>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</si>
  <si>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</si>
  <si>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</si>
  <si>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</si>
  <si>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</si>
  <si>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</si>
  <si>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</si>
  <si>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</si>
  <si>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</si>
  <si>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</si>
  <si>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</si>
  <si>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</si>
  <si>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</si>
  <si>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</si>
  <si>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</si>
  <si>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</si>
  <si>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</si>
  <si>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</si>
  <si>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</si>
  <si>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</si>
  <si>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</si>
  <si>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</si>
  <si>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</si>
  <si>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</si>
  <si>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</si>
  <si>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</si>
  <si>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</si>
  <si>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</si>
  <si>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</si>
  <si>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</si>
  <si>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</si>
  <si>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</si>
  <si>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</si>
  <si>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</si>
  <si>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</si>
  <si>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</si>
  <si>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</si>
  <si>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</si>
  <si>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</si>
  <si>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</si>
  <si>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</si>
  <si>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</si>
  <si>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</si>
  <si>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</si>
  <si>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</si>
  <si>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</si>
  <si>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</si>
  <si>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</si>
  <si>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</si>
  <si>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</si>
  <si>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</si>
  <si>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</si>
  <si>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</si>
  <si>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</si>
  <si>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</si>
  <si>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</si>
  <si>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</si>
  <si>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</si>
  <si>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</si>
  <si>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</si>
  <si>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</si>
  <si>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</si>
  <si>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</si>
  <si>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</si>
  <si>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</si>
  <si>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</si>
  <si>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</si>
  <si>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</si>
  <si>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</si>
  <si>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</si>
  <si>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</si>
  <si>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</si>
  <si>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</si>
  <si>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</si>
  <si>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</si>
  <si>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</si>
  <si>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</si>
  <si>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</si>
  <si>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</si>
  <si>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</si>
  <si>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</si>
  <si>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</si>
  <si>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</si>
  <si>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</si>
  <si>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</si>
  <si>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</si>
  <si>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</si>
  <si>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</si>
  <si>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</si>
  <si>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</si>
  <si>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</si>
  <si>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</si>
  <si>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</si>
  <si>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</si>
  <si>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</si>
  <si>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</si>
  <si>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</si>
  <si>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</si>
  <si>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</si>
  <si>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</si>
  <si>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</si>
  <si>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</si>
  <si>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</si>
  <si>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</si>
  <si>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</si>
  <si>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</si>
  <si>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</si>
  <si>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</si>
  <si>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</si>
  <si>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</si>
  <si>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</si>
  <si>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</si>
  <si>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</si>
  <si>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</si>
  <si>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</si>
  <si>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</si>
  <si>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</si>
  <si>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</si>
  <si>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</si>
  <si>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</si>
  <si>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</si>
  <si>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</si>
  <si>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</si>
  <si>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</si>
  <si>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</si>
  <si>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</si>
  <si>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</si>
  <si>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</si>
  <si>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</si>
  <si>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</si>
  <si>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</si>
  <si>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</si>
  <si>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</si>
  <si>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</si>
  <si>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</si>
  <si>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</si>
  <si>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</si>
  <si>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</si>
  <si>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</si>
  <si>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</si>
  <si>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</si>
  <si>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</si>
  <si>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</si>
  <si>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</si>
  <si>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</si>
  <si>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</si>
  <si>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</si>
  <si>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</si>
  <si>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</si>
  <si>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</si>
  <si>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</si>
  <si>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</si>
  <si>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</si>
  <si>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</si>
  <si>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</si>
  <si>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</si>
  <si>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</si>
  <si>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</si>
  <si>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</si>
  <si>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</si>
  <si>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</si>
  <si>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</si>
  <si>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</si>
  <si>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</si>
  <si>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</si>
  <si>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</si>
  <si>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</si>
  <si>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</si>
  <si>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</si>
  <si>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</si>
  <si>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</si>
  <si>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</si>
  <si>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</si>
  <si>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</si>
  <si>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</si>
  <si>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</si>
  <si>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</si>
  <si>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</si>
  <si>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</si>
  <si>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</si>
  <si>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</si>
  <si>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</si>
  <si>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</si>
  <si>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</si>
  <si>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</si>
  <si>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</si>
  <si>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</si>
  <si>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</si>
  <si>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</si>
  <si>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</si>
  <si>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</si>
  <si>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</si>
  <si>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</si>
  <si>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</si>
  <si>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</si>
  <si>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</si>
  <si>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</si>
  <si>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</si>
  <si>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</si>
  <si>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</si>
  <si>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</si>
  <si>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</si>
  <si>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</si>
  <si>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</si>
  <si>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</si>
  <si>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</si>
  <si>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</si>
  <si>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</si>
  <si>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</si>
  <si>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</si>
  <si>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</si>
  <si>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</si>
  <si>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</si>
  <si>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</si>
  <si>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</si>
  <si>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</si>
  <si>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</si>
  <si>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</si>
  <si>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</si>
  <si>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</si>
  <si>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</si>
  <si>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</si>
  <si>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</si>
  <si>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</si>
  <si>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</si>
  <si>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</si>
  <si>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</si>
  <si>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</si>
  <si>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</si>
  <si>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</si>
  <si>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</si>
  <si>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</si>
  <si>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</si>
  <si>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</si>
  <si>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</si>
  <si>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</si>
  <si>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</si>
  <si>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</si>
  <si>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</si>
  <si>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</si>
  <si>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</si>
  <si>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</si>
  <si>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</si>
  <si>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</si>
  <si>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</si>
  <si>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</si>
  <si>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</si>
  <si>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</si>
  <si>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</si>
  <si>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</si>
  <si>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</si>
  <si>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</si>
  <si>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</si>
  <si>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</si>
  <si>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</si>
  <si>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</si>
  <si>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</si>
  <si>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</si>
  <si>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</si>
  <si>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</si>
  <si>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</si>
  <si>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</si>
  <si>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</si>
  <si>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</si>
  <si>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</si>
  <si>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</si>
  <si>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</si>
  <si>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</si>
  <si>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</si>
  <si>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</si>
  <si>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</si>
  <si>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</si>
  <si>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</si>
  <si>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</si>
  <si>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</si>
  <si>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</si>
  <si>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</si>
  <si>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</si>
  <si>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</si>
  <si>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</si>
  <si>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</si>
  <si>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</si>
  <si>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</si>
  <si>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</si>
  <si>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</si>
  <si>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</si>
  <si>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</si>
  <si>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</si>
  <si>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</si>
  <si>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</si>
  <si>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</si>
  <si>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</si>
  <si>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</si>
  <si>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</si>
  <si>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</si>
  <si>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</si>
  <si>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</si>
  <si>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</si>
  <si>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</si>
  <si>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</si>
  <si>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</si>
  <si>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</si>
  <si>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</si>
  <si>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</si>
  <si>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</si>
  <si>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</si>
  <si>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</si>
  <si>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</si>
  <si>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</si>
  <si>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</si>
  <si>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</si>
  <si>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</si>
  <si>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</si>
  <si>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</si>
  <si>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</si>
  <si>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</si>
  <si>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</si>
  <si>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</si>
  <si>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</si>
  <si>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</si>
  <si>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</si>
  <si>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</si>
  <si>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</si>
  <si>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</si>
  <si>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</si>
  <si>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</si>
  <si>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</si>
  <si>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</si>
  <si>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</si>
  <si>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</si>
  <si>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</si>
  <si>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</si>
  <si>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</si>
  <si>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</si>
  <si>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</si>
  <si>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</si>
  <si>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</si>
  <si>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</si>
  <si>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</si>
  <si>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</si>
  <si>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</si>
  <si>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</si>
  <si>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</si>
  <si>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</si>
  <si>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</si>
  <si>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</si>
  <si>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</si>
  <si>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</si>
  <si>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</si>
  <si>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</si>
  <si>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</si>
  <si>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</si>
  <si>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</si>
  <si>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</si>
  <si>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</si>
  <si>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</si>
  <si>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</si>
  <si>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</si>
  <si>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</si>
  <si>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</si>
  <si>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</si>
  <si>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</si>
  <si>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</si>
  <si>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</si>
  <si>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</si>
  <si>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</si>
  <si>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</si>
  <si>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</si>
  <si>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</si>
  <si>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</si>
  <si>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</si>
  <si>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</si>
  <si>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</si>
  <si>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</si>
  <si>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</si>
  <si>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</si>
  <si>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</si>
  <si>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</si>
  <si>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</si>
  <si>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</si>
  <si>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</si>
  <si>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</si>
  <si>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</si>
  <si>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</si>
  <si>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</si>
  <si>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</si>
  <si>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</si>
  <si>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</si>
  <si>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</si>
  <si>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</si>
  <si>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</si>
  <si>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</si>
  <si>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</si>
  <si>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</si>
  <si>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</si>
  <si>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</si>
  <si>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</si>
  <si>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</si>
  <si>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</si>
  <si>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</si>
  <si>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</si>
  <si>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</si>
  <si>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</si>
  <si>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</si>
  <si>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</si>
  <si>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</si>
  <si>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</si>
  <si>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</si>
  <si>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</si>
  <si>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</si>
  <si>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</si>
  <si>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</si>
  <si>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</si>
  <si>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</si>
  <si>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</si>
  <si>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</si>
  <si>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</si>
  <si>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</si>
  <si>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</si>
  <si>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</si>
  <si>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</si>
  <si>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</si>
  <si>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</si>
  <si>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</si>
  <si>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</si>
  <si>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</si>
  <si>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</si>
  <si>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</si>
  <si>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</si>
  <si>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</si>
  <si>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</si>
  <si>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</si>
  <si>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</si>
  <si>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</si>
  <si>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</si>
  <si>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</si>
  <si>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</si>
  <si>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</si>
  <si>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</si>
  <si>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</si>
  <si>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</si>
  <si>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</si>
  <si>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</si>
  <si>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</si>
  <si>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</si>
  <si>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</si>
  <si>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</si>
  <si>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</si>
  <si>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</si>
  <si>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</si>
  <si>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</si>
  <si>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</si>
  <si>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</si>
  <si>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</si>
  <si>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</si>
  <si>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</si>
  <si>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</si>
  <si>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</si>
  <si>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</si>
  <si>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</si>
  <si>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</si>
  <si>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</si>
  <si>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</si>
  <si>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</si>
  <si>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</si>
  <si>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</si>
  <si>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</si>
  <si>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</si>
  <si>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</si>
  <si>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</si>
  <si>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</si>
  <si>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</si>
  <si>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</si>
  <si>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</si>
  <si>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</si>
  <si>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</si>
  <si>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</si>
  <si>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</si>
  <si>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</si>
  <si>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</si>
  <si>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</si>
  <si>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</si>
  <si>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</si>
  <si>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</si>
  <si>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</si>
  <si>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</si>
  <si>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</si>
  <si>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</si>
  <si>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</si>
  <si>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</si>
  <si>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</si>
  <si>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</si>
  <si>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</si>
  <si>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</si>
  <si>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</si>
  <si>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</si>
  <si>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</si>
  <si>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</si>
  <si>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</si>
  <si>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</si>
  <si>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</si>
  <si>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</si>
  <si>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</si>
  <si>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</si>
  <si>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</si>
  <si>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</si>
  <si>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</si>
  <si>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</si>
  <si>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</si>
  <si>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</si>
  <si>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</si>
  <si>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</si>
  <si>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</si>
  <si>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</si>
  <si>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</si>
  <si>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</si>
  <si>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</si>
  <si>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</si>
  <si>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</si>
  <si>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</si>
  <si>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</si>
  <si>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</si>
  <si>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</si>
  <si>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</si>
  <si>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</si>
  <si>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</si>
  <si>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</si>
  <si>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</si>
  <si>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</si>
  <si>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</si>
  <si>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</si>
  <si>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</si>
  <si>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</si>
  <si>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</si>
  <si>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</si>
  <si>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</si>
  <si>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</si>
  <si>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</si>
  <si>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</si>
  <si>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</si>
  <si>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</si>
  <si>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</si>
  <si>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</si>
  <si>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</si>
  <si>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</si>
  <si>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</si>
  <si>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</si>
  <si>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</si>
  <si>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</si>
  <si>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</si>
  <si>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</si>
  <si>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</si>
  <si>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</si>
  <si>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</si>
  <si>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</si>
  <si>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</si>
  <si>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</si>
  <si>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</si>
  <si>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</si>
  <si>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</si>
  <si>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</si>
  <si>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</si>
  <si>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</si>
  <si>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</si>
  <si>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</si>
  <si>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</si>
  <si>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</si>
  <si>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</si>
  <si>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</si>
  <si>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</si>
  <si>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</si>
  <si>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</si>
  <si>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</si>
  <si>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</si>
  <si>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</si>
  <si>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</si>
  <si>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</si>
  <si>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</si>
  <si>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</si>
  <si>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</si>
  <si>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</si>
  <si>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</si>
  <si>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</si>
  <si>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</si>
  <si>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</si>
  <si>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</si>
  <si>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</si>
  <si>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</si>
  <si>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</si>
  <si>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</si>
  <si>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</si>
  <si>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</si>
  <si>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</si>
  <si>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</si>
  <si>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</si>
  <si>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</si>
  <si>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</si>
  <si>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</si>
  <si>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</si>
  <si>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</si>
  <si>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</si>
  <si>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</si>
  <si>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</si>
  <si>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</si>
  <si>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</si>
  <si>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</si>
  <si>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</si>
  <si>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</si>
  <si>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</si>
  <si>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</si>
  <si>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</si>
  <si>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</si>
  <si>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</si>
  <si>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</si>
  <si>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</si>
  <si>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</si>
  <si>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</si>
  <si>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</si>
  <si>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</si>
  <si>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</si>
  <si>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</si>
  <si>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</si>
  <si>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</si>
  <si>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</si>
  <si>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</si>
  <si>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</si>
  <si>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</si>
  <si>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</si>
  <si>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</si>
  <si>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</si>
  <si>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</si>
  <si>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</si>
  <si>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</si>
  <si>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</si>
  <si>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</si>
  <si>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</si>
  <si>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</si>
  <si>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</si>
  <si>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</si>
  <si>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</si>
  <si>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</si>
  <si>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</si>
  <si>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</si>
  <si>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</si>
  <si>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</si>
  <si>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</si>
  <si>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</si>
  <si>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</si>
  <si>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</si>
  <si>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</si>
  <si>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</si>
  <si>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</si>
  <si>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</si>
  <si>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</si>
  <si>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</si>
  <si>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</si>
  <si>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</si>
  <si>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</si>
  <si>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</si>
  <si>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</si>
  <si>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</si>
  <si>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</si>
  <si>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</si>
  <si>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</si>
  <si>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</si>
  <si>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</si>
  <si>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</si>
  <si>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</si>
  <si>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</si>
  <si>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</si>
  <si>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</si>
  <si>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</si>
  <si>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</si>
  <si>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</si>
  <si>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</si>
  <si>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</si>
  <si>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</si>
  <si>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</si>
  <si>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</si>
  <si>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</si>
  <si>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</si>
  <si>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</si>
  <si>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</si>
  <si>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</si>
  <si>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</si>
  <si>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</si>
  <si>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</si>
  <si>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</si>
  <si>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</si>
  <si>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</si>
  <si>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</si>
  <si>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</si>
  <si>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</si>
  <si>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</si>
  <si>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</si>
  <si>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</si>
  <si>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</si>
  <si>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</si>
  <si>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</si>
  <si>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</si>
  <si>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</si>
  <si>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</si>
  <si>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</si>
  <si>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</si>
  <si>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</si>
  <si>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</si>
  <si>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</si>
  <si>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</si>
  <si>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</si>
  <si>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</si>
  <si>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</si>
  <si>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</si>
  <si>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</si>
  <si>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</si>
  <si>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</si>
  <si>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</si>
  <si>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</si>
  <si>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</si>
  <si>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</si>
  <si>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</si>
  <si>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</si>
  <si>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</si>
  <si>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</si>
  <si>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</si>
  <si>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</si>
  <si>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</si>
  <si>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</si>
  <si>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</si>
  <si>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</si>
  <si>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</si>
  <si>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</si>
  <si>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</si>
  <si>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</si>
  <si>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</si>
  <si>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</si>
  <si>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</si>
  <si>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</si>
  <si>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</si>
  <si>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</si>
  <si>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</si>
  <si>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</si>
  <si>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</si>
  <si>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</si>
  <si>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</si>
  <si>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</si>
  <si>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</si>
  <si>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</si>
  <si>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</si>
  <si>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</si>
  <si>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</si>
  <si>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</si>
  <si>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</si>
  <si>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</si>
  <si>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</si>
  <si>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</si>
  <si>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</si>
  <si>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</si>
  <si>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</si>
  <si>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</si>
  <si>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</si>
  <si>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</si>
  <si>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</si>
  <si>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</si>
  <si>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</si>
  <si>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</si>
  <si>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</si>
  <si>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</si>
  <si>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</si>
  <si>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</si>
  <si>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</si>
  <si>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</si>
  <si>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</si>
  <si>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</si>
  <si>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</si>
  <si>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</si>
  <si>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</si>
  <si>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</si>
  <si>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</si>
  <si>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</si>
  <si>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</si>
  <si>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</si>
  <si>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</si>
  <si>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</si>
  <si>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</si>
  <si>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</si>
  <si>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</si>
  <si>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</si>
  <si>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</si>
  <si>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</si>
  <si>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</si>
  <si>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</si>
  <si>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</si>
  <si>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</si>
  <si>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</si>
  <si>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</si>
  <si>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</si>
  <si>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</si>
  <si>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</si>
  <si>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</si>
  <si>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</si>
  <si>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</si>
  <si>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</si>
  <si>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</si>
  <si>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</si>
  <si>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</si>
  <si>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</si>
  <si>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</si>
  <si>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</si>
  <si>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</si>
  <si>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</si>
  <si>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</si>
  <si>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</si>
  <si>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</si>
  <si>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</si>
  <si>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</si>
  <si>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</si>
  <si>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</si>
  <si>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</si>
  <si>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</si>
  <si>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</si>
  <si>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</si>
  <si>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</si>
  <si>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</si>
  <si>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</si>
  <si>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</si>
  <si>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</si>
  <si>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</si>
  <si>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</si>
  <si>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</si>
  <si>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</si>
  <si>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</si>
  <si>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</si>
  <si>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</si>
  <si>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</si>
  <si>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</si>
  <si>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</si>
  <si>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</si>
  <si>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</si>
  <si>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</si>
  <si>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</si>
  <si>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</si>
  <si>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</si>
  <si>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</si>
  <si>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</si>
  <si>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</si>
  <si>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</si>
  <si>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</si>
  <si>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</si>
  <si>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</si>
  <si>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</si>
  <si>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</si>
  <si>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</si>
  <si>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</si>
  <si>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</si>
  <si>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</si>
  <si>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</si>
  <si>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</si>
  <si>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</si>
  <si>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</si>
  <si>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</si>
  <si>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</si>
  <si>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</si>
  <si>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</si>
  <si>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</si>
  <si>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</si>
  <si>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</si>
  <si>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</si>
  <si>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</si>
  <si>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</si>
  <si>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</si>
  <si>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</si>
  <si>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</si>
  <si>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</si>
  <si>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</si>
  <si>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</si>
  <si>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</si>
  <si>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</si>
  <si>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</si>
  <si>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</si>
  <si>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</si>
  <si>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</si>
  <si>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</si>
  <si>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</si>
  <si>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</si>
  <si>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</si>
  <si>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</si>
  <si>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</si>
  <si>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</si>
  <si>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</si>
  <si>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</si>
  <si>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</si>
  <si>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</si>
  <si>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</si>
  <si>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</si>
  <si>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</si>
  <si>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</si>
  <si>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</si>
  <si>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</si>
  <si>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</si>
  <si>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</si>
  <si>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</si>
  <si>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</si>
  <si>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</si>
  <si>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</si>
  <si>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</si>
  <si>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</si>
  <si>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</si>
  <si>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</si>
  <si>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</si>
  <si>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</si>
  <si>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</si>
  <si>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</si>
  <si>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</si>
  <si>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</si>
  <si>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</si>
  <si>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</si>
  <si>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</si>
  <si>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</si>
  <si>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</si>
  <si>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</si>
  <si>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</si>
  <si>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</si>
  <si>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</si>
  <si>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</si>
  <si>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</si>
  <si>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</si>
  <si>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</si>
  <si>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</si>
  <si>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</si>
  <si>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</si>
  <si>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</si>
  <si>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</si>
  <si>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</si>
  <si>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</si>
  <si>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</si>
  <si>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</si>
  <si>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</si>
  <si>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</si>
  <si>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</si>
  <si>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</si>
  <si>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</si>
  <si>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</si>
  <si>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</si>
  <si>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</si>
  <si>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</si>
  <si>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</si>
  <si>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</si>
  <si>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</si>
  <si>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</si>
  <si>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</si>
  <si>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</si>
  <si>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</si>
  <si>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</si>
  <si>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</si>
  <si>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</si>
  <si>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</si>
  <si>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</si>
  <si>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</si>
  <si>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</si>
  <si>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</si>
  <si>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</si>
  <si>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</si>
  <si>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</si>
  <si>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</si>
  <si>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</si>
  <si>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</si>
  <si>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</si>
  <si>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</si>
  <si>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</si>
  <si>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</si>
  <si>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</si>
  <si>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</si>
  <si>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</si>
  <si>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</si>
  <si>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</si>
  <si>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</si>
  <si>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</si>
  <si>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</si>
  <si>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</si>
  <si>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</si>
  <si>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</si>
  <si>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</si>
  <si>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</si>
  <si>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</si>
  <si>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</si>
  <si>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</si>
  <si>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</si>
  <si>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</si>
  <si>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</si>
  <si>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</si>
  <si>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</si>
  <si>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</si>
  <si>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</si>
  <si>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</si>
  <si>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</si>
  <si>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</si>
  <si>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</si>
  <si>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</si>
  <si>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</si>
  <si>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</si>
  <si>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</si>
  <si>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</si>
  <si>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</si>
  <si>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</si>
  <si>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</si>
  <si>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</si>
  <si>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</si>
  <si>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</si>
  <si>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</si>
  <si>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</si>
  <si>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</si>
  <si>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</si>
  <si>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</si>
  <si>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</si>
  <si>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</si>
  <si>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</si>
  <si>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</si>
  <si>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</si>
  <si>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</si>
  <si>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</si>
  <si>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</si>
  <si>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</si>
  <si>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</si>
  <si>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</si>
  <si>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</si>
  <si>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</si>
  <si>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</si>
  <si>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</si>
  <si>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</si>
  <si>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</si>
  <si>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</si>
  <si>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</si>
  <si>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</si>
  <si>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</si>
  <si>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</si>
  <si>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</si>
  <si>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</si>
  <si>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</si>
  <si>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</si>
  <si>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</si>
  <si>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</si>
  <si>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</si>
  <si>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</si>
  <si>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</si>
  <si>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</si>
  <si>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</si>
  <si>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</si>
  <si>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</si>
  <si>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</si>
  <si>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</si>
  <si>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</si>
  <si>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</si>
  <si>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</si>
  <si>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</si>
  <si>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</si>
  <si>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</si>
  <si>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</si>
  <si>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</si>
  <si>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</si>
  <si>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</si>
  <si>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</si>
  <si>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</si>
  <si>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</si>
  <si>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</si>
  <si>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</si>
  <si>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</si>
  <si>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</si>
  <si>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</si>
  <si>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</si>
  <si>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</si>
  <si>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</si>
  <si>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</si>
  <si>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</si>
  <si>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</si>
  <si>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</si>
  <si>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</si>
  <si>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</si>
  <si>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</si>
  <si>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</si>
  <si>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</si>
  <si>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</si>
  <si>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</si>
  <si>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</si>
  <si>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</si>
  <si>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</si>
  <si>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</si>
  <si>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</si>
  <si>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</si>
  <si>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</si>
  <si>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</si>
  <si>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</si>
  <si>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</si>
  <si>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</si>
  <si>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</si>
  <si>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</si>
  <si>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</si>
  <si>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</si>
  <si>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</si>
  <si>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</si>
  <si>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</si>
  <si>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</si>
  <si>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</si>
  <si>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</si>
  <si>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</si>
  <si>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</si>
  <si>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</si>
  <si>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</si>
  <si>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</si>
  <si>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</si>
  <si>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</si>
  <si>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</si>
  <si>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</si>
  <si>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</si>
  <si>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</si>
  <si>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</si>
  <si>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</si>
  <si>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</si>
  <si>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</si>
  <si>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</si>
  <si>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</si>
  <si>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</si>
  <si>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</si>
  <si>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</si>
  <si>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</si>
  <si>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</si>
  <si>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</si>
  <si>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</si>
  <si>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</si>
  <si>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</si>
  <si>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</si>
  <si>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</si>
  <si>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</si>
  <si>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</si>
  <si>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</si>
  <si>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</si>
  <si>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</si>
  <si>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</si>
  <si>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</si>
  <si>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</si>
  <si>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</si>
  <si>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</si>
  <si>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</si>
  <si>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</si>
  <si>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</si>
  <si>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</si>
  <si>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</si>
  <si>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</si>
  <si>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</si>
  <si>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</si>
  <si>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</si>
  <si>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</si>
  <si>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</si>
  <si>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</si>
  <si>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</si>
  <si>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</si>
  <si>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</si>
  <si>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</si>
  <si>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</si>
  <si>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</si>
  <si>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</si>
  <si>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</si>
  <si>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</si>
  <si>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</si>
  <si>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</si>
  <si>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</si>
  <si>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</si>
  <si>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</si>
  <si>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</si>
  <si>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</si>
  <si>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</si>
  <si>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</si>
  <si>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</si>
  <si>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</si>
  <si>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</si>
  <si>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</si>
  <si>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</si>
  <si>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</si>
  <si>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</si>
  <si>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</si>
  <si>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</si>
  <si>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</si>
  <si>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</si>
  <si>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</si>
  <si>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</si>
  <si>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</si>
  <si>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</si>
  <si>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</si>
  <si>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</si>
  <si>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</si>
  <si>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</si>
  <si>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</si>
  <si>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</si>
  <si>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</si>
  <si>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</si>
  <si>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</si>
  <si>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</si>
  <si>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</si>
  <si>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</si>
  <si>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</si>
  <si>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</si>
  <si>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</si>
  <si>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</si>
  <si>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</si>
  <si>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</si>
  <si>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</si>
  <si>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</si>
  <si>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</si>
  <si>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</si>
  <si>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</si>
  <si>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</si>
  <si>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</si>
  <si>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</si>
  <si>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</si>
  <si>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</si>
  <si>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</si>
  <si>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</si>
  <si>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</si>
  <si>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</si>
  <si>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</si>
  <si>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</si>
  <si>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</si>
  <si>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</si>
  <si>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</si>
  <si>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</si>
  <si>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</si>
  <si>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</si>
  <si>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</si>
  <si>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</si>
  <si>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</si>
  <si>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</si>
  <si>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</si>
  <si>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</si>
  <si>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</si>
  <si>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</si>
  <si>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</si>
  <si>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</si>
  <si>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</si>
  <si>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</si>
  <si>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</si>
  <si>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</si>
  <si>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</si>
  <si>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</si>
  <si>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</si>
  <si>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</si>
  <si>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</si>
  <si>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</si>
  <si>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</si>
  <si>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</si>
  <si>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</si>
  <si>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</si>
  <si>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</si>
  <si>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</si>
  <si>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</si>
  <si>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</si>
  <si>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</si>
  <si>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</si>
  <si>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</si>
  <si>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</si>
  <si>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</si>
  <si>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</si>
  <si>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</si>
  <si>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</si>
  <si>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</si>
  <si>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</si>
  <si>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</si>
  <si>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</si>
  <si>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</si>
  <si>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</si>
  <si>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</si>
  <si>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</si>
  <si>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</si>
  <si>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</si>
  <si>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</si>
  <si>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</si>
  <si>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</si>
  <si>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</si>
  <si>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</si>
  <si>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</si>
  <si>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</si>
  <si>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</si>
  <si>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</si>
  <si>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</si>
  <si>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</si>
  <si>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</si>
  <si>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</si>
  <si>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</si>
  <si>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</si>
  <si>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</si>
  <si>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</si>
  <si>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</si>
  <si>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</si>
  <si>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</si>
  <si>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</si>
  <si>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</si>
  <si>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</si>
  <si>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</si>
  <si>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</si>
  <si>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</si>
  <si>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</si>
  <si>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</si>
  <si>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</si>
  <si>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</si>
  <si>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</si>
  <si>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</si>
  <si>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</si>
  <si>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</si>
  <si>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</si>
  <si>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</si>
  <si>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</si>
  <si>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</si>
  <si>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</si>
  <si>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</si>
  <si>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</si>
  <si>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</si>
  <si>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</si>
  <si>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</si>
  <si>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</si>
  <si>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</si>
  <si>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</si>
  <si>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</si>
  <si>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</si>
  <si>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</si>
  <si>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</si>
  <si>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</si>
  <si>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</si>
  <si>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</si>
  <si>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</si>
  <si>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</si>
  <si>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</si>
  <si>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</si>
  <si>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</si>
  <si>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</si>
  <si>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</si>
  <si>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</si>
  <si>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</si>
  <si>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</si>
  <si>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</si>
  <si>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</si>
  <si>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</si>
  <si>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</si>
  <si>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</si>
  <si>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</si>
  <si>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</si>
  <si>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</si>
  <si>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</si>
  <si>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</si>
  <si>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</si>
  <si>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</si>
  <si>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</si>
  <si>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</si>
  <si>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</si>
  <si>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</si>
  <si>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</si>
  <si>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</si>
  <si>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</si>
  <si>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</si>
  <si>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</si>
  <si>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</si>
  <si>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</si>
  <si>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</si>
  <si>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</si>
  <si>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</si>
  <si>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</si>
  <si>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</si>
  <si>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</si>
  <si>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</si>
  <si>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</si>
  <si>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</si>
  <si>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</si>
  <si>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</si>
  <si>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</si>
  <si>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</si>
  <si>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</si>
  <si>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</si>
  <si>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</si>
  <si>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</si>
  <si>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</si>
  <si>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</si>
  <si>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</si>
  <si>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</si>
  <si>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</si>
  <si>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</si>
  <si>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</si>
  <si>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</si>
  <si>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</si>
  <si>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</si>
  <si>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</si>
  <si>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</si>
  <si>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</si>
  <si>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</si>
  <si>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</si>
  <si>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</si>
  <si>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</si>
  <si>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</si>
  <si>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</si>
  <si>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</si>
  <si>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</si>
  <si>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</si>
  <si>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</si>
  <si>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</si>
  <si>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</si>
  <si>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</si>
  <si>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</si>
  <si>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</si>
  <si>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</si>
  <si>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</si>
  <si>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</si>
  <si>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</si>
  <si>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</si>
  <si>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</si>
  <si>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</si>
  <si>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</si>
  <si>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</si>
  <si>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</si>
  <si>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</si>
  <si>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</si>
  <si>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</si>
  <si>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</si>
  <si>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</si>
  <si>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</si>
  <si>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</si>
  <si>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</si>
  <si>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</si>
  <si>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</si>
  <si>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</si>
  <si>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</si>
  <si>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</si>
  <si>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</si>
  <si>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</si>
  <si>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</si>
  <si>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</si>
  <si>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</si>
  <si>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</si>
  <si>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</si>
  <si>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</si>
  <si>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</si>
  <si>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</si>
  <si>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</si>
  <si>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</si>
  <si>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</si>
  <si>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</si>
  <si>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</si>
  <si>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</si>
  <si>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</si>
  <si>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</si>
  <si>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</si>
  <si>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</si>
  <si>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</si>
  <si>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</si>
  <si>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</si>
  <si>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</si>
  <si>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</si>
  <si>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</si>
  <si>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</si>
  <si>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</si>
  <si>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</si>
  <si>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</si>
  <si>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</si>
  <si>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</si>
  <si>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</si>
  <si>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</si>
  <si>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</si>
  <si>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</si>
  <si>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</si>
  <si>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</si>
  <si>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</si>
  <si>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</si>
  <si>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</si>
  <si>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</si>
  <si>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</si>
  <si>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</si>
  <si>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</si>
  <si>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</si>
  <si>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</si>
  <si>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</si>
  <si>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</si>
  <si>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</si>
  <si>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</si>
  <si>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</si>
  <si>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</si>
  <si>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</si>
  <si>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</si>
  <si>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</si>
  <si>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</si>
  <si>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</si>
  <si>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</si>
  <si>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</si>
  <si>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</si>
  <si>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</si>
  <si>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</si>
  <si>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</si>
  <si>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</si>
  <si>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</si>
  <si>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</si>
  <si>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</si>
  <si>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</si>
  <si>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</si>
  <si>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</si>
  <si>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</si>
  <si>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</si>
  <si>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</si>
  <si>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</si>
  <si>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</si>
  <si>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</si>
  <si>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</si>
  <si>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</si>
  <si>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</si>
  <si>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</si>
  <si>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</si>
  <si>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</si>
  <si>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</si>
  <si>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</si>
  <si>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</si>
  <si>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</si>
  <si>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</si>
  <si>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</si>
  <si>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</si>
  <si>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</si>
  <si>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</si>
  <si>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</si>
  <si>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</si>
  <si>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</si>
  <si>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</si>
  <si>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</si>
  <si>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</si>
  <si>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</si>
  <si>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</si>
  <si>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</si>
  <si>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</si>
  <si>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</si>
  <si>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</si>
  <si>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</si>
  <si>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</si>
  <si>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</si>
  <si>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</si>
  <si>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</si>
  <si>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</si>
  <si>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</si>
  <si>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</si>
  <si>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</si>
  <si>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</si>
  <si>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</si>
  <si>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</si>
  <si>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</si>
  <si>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</si>
  <si>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</si>
  <si>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</si>
  <si>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</si>
  <si>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</si>
  <si>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</si>
  <si>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</si>
  <si>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</si>
  <si>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</si>
  <si>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</si>
  <si>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</si>
  <si>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</si>
  <si>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</si>
  <si>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</si>
  <si>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</si>
  <si>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</si>
  <si>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</si>
  <si>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</si>
  <si>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</si>
  <si>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</si>
  <si>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</si>
  <si>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</si>
  <si>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</si>
  <si>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</si>
  <si>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</si>
  <si>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</si>
  <si>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</si>
  <si>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</si>
  <si>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</si>
  <si>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</si>
  <si>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</si>
  <si>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</si>
  <si>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</si>
  <si>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</si>
  <si>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</si>
  <si>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</si>
  <si>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</si>
  <si>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</si>
  <si>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</si>
  <si>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</si>
  <si>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</si>
  <si>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</si>
  <si>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</si>
  <si>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</si>
  <si>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</si>
  <si>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</si>
  <si>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</si>
  <si>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</si>
  <si>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</si>
  <si>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</si>
  <si>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</si>
  <si>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</si>
  <si>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</si>
  <si>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</si>
  <si>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</si>
  <si>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</si>
  <si>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</si>
  <si>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</si>
  <si>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</si>
  <si>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</si>
  <si>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</si>
  <si>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</si>
  <si>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</si>
  <si>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</si>
  <si>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</si>
  <si>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</si>
  <si>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</si>
  <si>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</si>
  <si>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</si>
  <si>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</si>
  <si>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</si>
  <si>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</si>
  <si>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</si>
  <si>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</si>
  <si>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</si>
  <si>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</si>
  <si>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</si>
  <si>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</si>
  <si>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</si>
  <si>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</si>
  <si>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</si>
  <si>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</si>
  <si>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</si>
  <si>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</si>
  <si>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</si>
  <si>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</si>
  <si>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</si>
  <si>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</si>
  <si>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</si>
  <si>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</si>
  <si>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</si>
  <si>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</si>
  <si>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</si>
  <si>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</si>
  <si>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</si>
  <si>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</si>
  <si>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</si>
  <si>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</si>
  <si>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</si>
  <si>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</si>
  <si>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</si>
  <si>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</si>
  <si>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</si>
  <si>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</si>
  <si>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</si>
  <si>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</si>
  <si>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</si>
  <si>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</si>
  <si>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</si>
  <si>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</si>
  <si>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</si>
  <si>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</si>
  <si>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</si>
  <si>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</si>
  <si>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</si>
  <si>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</si>
  <si>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</si>
  <si>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</si>
  <si>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</si>
  <si>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</si>
  <si>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</si>
  <si>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</si>
  <si>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</si>
  <si>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</si>
  <si>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</si>
  <si>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</si>
  <si>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</si>
  <si>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</si>
  <si>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</si>
  <si>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</si>
  <si>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</si>
  <si>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</si>
  <si>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</si>
  <si>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</si>
  <si>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</si>
  <si>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</si>
  <si>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</si>
  <si>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</si>
  <si>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</si>
  <si>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</si>
  <si>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</si>
  <si>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</si>
  <si>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</si>
  <si>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</si>
  <si>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</si>
  <si>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</si>
  <si>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</si>
  <si>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</si>
  <si>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</si>
  <si>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</si>
  <si>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</si>
  <si>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</si>
  <si>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</si>
  <si>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</si>
  <si>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</si>
  <si>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</si>
  <si>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</si>
  <si>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</si>
  <si>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</si>
  <si>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</si>
  <si>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</si>
  <si>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</si>
  <si>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</si>
  <si>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</si>
  <si>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</si>
  <si>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</si>
  <si>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</si>
  <si>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</si>
  <si>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</si>
  <si>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</si>
  <si>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</si>
  <si>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</si>
  <si>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</si>
  <si>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</si>
  <si>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</si>
  <si>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</si>
  <si>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</si>
  <si>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</si>
  <si>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</si>
  <si>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</si>
  <si>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</si>
  <si>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</si>
  <si>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</si>
  <si>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</si>
  <si>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</si>
  <si>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</si>
  <si>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</si>
  <si>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</si>
  <si>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</si>
  <si>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</si>
  <si>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</si>
  <si>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</si>
  <si>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</si>
  <si>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</si>
  <si>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</si>
  <si>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</si>
  <si>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</si>
  <si>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</si>
  <si>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</si>
  <si>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</si>
  <si>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</si>
  <si>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</si>
  <si>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</si>
  <si>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</si>
  <si>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</si>
  <si>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</si>
  <si>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</si>
  <si>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</si>
  <si>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</si>
  <si>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</si>
  <si>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</si>
  <si>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</si>
  <si>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</si>
  <si>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</si>
  <si>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</si>
  <si>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</si>
  <si>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</si>
  <si>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</si>
  <si>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</si>
  <si>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</si>
  <si>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</si>
  <si>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</si>
  <si>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</si>
  <si>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</si>
  <si>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</si>
  <si>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</si>
  <si>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</si>
  <si>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</si>
  <si>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</si>
  <si>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</si>
  <si>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</si>
  <si>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</si>
  <si>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</si>
  <si>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</si>
  <si>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</si>
  <si>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</si>
  <si>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</si>
  <si>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</si>
  <si>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</si>
  <si>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</si>
  <si>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</si>
  <si>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</si>
  <si>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</si>
  <si>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</si>
  <si>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</si>
  <si>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</si>
  <si>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</si>
  <si>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</si>
  <si>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</si>
  <si>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</si>
  <si>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</si>
  <si>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</si>
  <si>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</si>
  <si>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</si>
  <si>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</si>
  <si>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</si>
  <si>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</si>
  <si>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</si>
  <si>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</si>
  <si>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</si>
  <si>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</si>
  <si>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</si>
  <si>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</si>
  <si>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</si>
  <si>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</si>
  <si>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</si>
  <si>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</si>
  <si>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</si>
  <si>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</si>
  <si>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</si>
  <si>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</si>
  <si>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</si>
  <si>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</si>
  <si>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</si>
  <si>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</si>
  <si>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</si>
  <si>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</si>
  <si>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</si>
  <si>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</si>
  <si>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</si>
  <si>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</si>
  <si>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</si>
  <si>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</si>
  <si>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</si>
  <si>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</si>
  <si>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</si>
  <si>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</si>
  <si>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</si>
  <si>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</si>
  <si>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</si>
  <si>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</si>
  <si>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</si>
  <si>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</si>
  <si>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</si>
  <si>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</si>
  <si>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</si>
  <si>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</si>
  <si>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</si>
  <si>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</si>
  <si>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</si>
  <si>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</si>
  <si>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</si>
  <si>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</si>
  <si>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</si>
  <si>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</si>
  <si>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</si>
  <si>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</si>
  <si>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</si>
  <si>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</si>
  <si>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</si>
  <si>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</si>
  <si>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</si>
  <si>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</si>
  <si>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</si>
  <si>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</si>
  <si>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</si>
  <si>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</si>
  <si>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</si>
  <si>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</si>
  <si>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</si>
  <si>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</si>
  <si>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</si>
  <si>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</si>
  <si>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</si>
  <si>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</si>
  <si>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</si>
  <si>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</si>
  <si>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</si>
  <si>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</si>
  <si>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</si>
  <si>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</si>
  <si>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</si>
  <si>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</si>
  <si>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</si>
  <si>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</si>
  <si>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</si>
  <si>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</si>
  <si>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</si>
  <si>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</si>
  <si>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</si>
  <si>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</si>
  <si>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</si>
  <si>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</si>
  <si>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</si>
  <si>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</si>
  <si>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</si>
  <si>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</si>
  <si>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</si>
  <si>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</si>
  <si>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</si>
  <si>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</si>
  <si>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</si>
  <si>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</si>
  <si>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</si>
  <si>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</si>
  <si>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</si>
  <si>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</si>
  <si>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</si>
  <si>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</si>
  <si>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</si>
  <si>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</si>
  <si>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</si>
  <si>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</si>
  <si>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</si>
  <si>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</si>
  <si>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</si>
  <si>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</si>
  <si>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</si>
  <si>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</si>
  <si>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</si>
  <si>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</si>
  <si>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</si>
  <si>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</si>
  <si>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</si>
  <si>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</si>
  <si>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</si>
  <si>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</si>
  <si>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</si>
  <si>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</si>
  <si>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</si>
  <si>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</si>
  <si>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</si>
  <si>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</si>
  <si>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</si>
  <si>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</si>
  <si>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</si>
  <si>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</si>
  <si>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</si>
  <si>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</si>
  <si>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</si>
  <si>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</si>
  <si>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</si>
  <si>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</si>
  <si>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</si>
  <si>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</si>
  <si>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</si>
  <si>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</si>
  <si>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</si>
  <si>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</si>
  <si>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</si>
  <si>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</si>
  <si>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</si>
  <si>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</si>
  <si>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</si>
  <si>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</si>
  <si>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</si>
  <si>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</si>
  <si>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</si>
  <si>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</si>
  <si>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</si>
  <si>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</si>
  <si>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</si>
  <si>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</si>
  <si>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</si>
  <si>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</si>
  <si>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</si>
  <si>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</si>
  <si>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</si>
  <si>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</si>
  <si>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</si>
  <si>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</si>
  <si>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</si>
  <si>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</si>
  <si>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</si>
  <si>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</si>
  <si>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</si>
  <si>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</si>
  <si>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</si>
  <si>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</si>
  <si>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</si>
  <si>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</si>
  <si>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</si>
  <si>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</si>
  <si>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</si>
  <si>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</si>
  <si>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</si>
  <si>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</si>
  <si>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</si>
  <si>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</si>
  <si>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</si>
  <si>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</si>
  <si>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</si>
  <si>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</si>
  <si>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</si>
  <si>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</si>
  <si>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</si>
  <si>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</si>
  <si>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</si>
  <si>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</si>
  <si>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</si>
  <si>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</si>
  <si>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</si>
  <si>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</si>
  <si>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</si>
  <si>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</si>
  <si>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</si>
  <si>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</si>
  <si>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</si>
  <si>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</si>
  <si>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</si>
  <si>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</si>
  <si>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</si>
  <si>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</si>
  <si>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</si>
  <si>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</si>
  <si>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</si>
  <si>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</si>
  <si>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</si>
  <si>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</si>
  <si>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</si>
  <si>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</si>
  <si>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</si>
  <si>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</si>
  <si>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</si>
  <si>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</si>
  <si>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</si>
  <si>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</si>
  <si>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</si>
  <si>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</si>
  <si>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</si>
  <si>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</si>
  <si>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</si>
  <si>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</si>
  <si>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</si>
  <si>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</si>
  <si>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</si>
  <si>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</si>
  <si>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</si>
  <si>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</si>
  <si>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</si>
  <si>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</si>
  <si>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</si>
  <si>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</si>
  <si>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</si>
  <si>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</si>
  <si>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</si>
  <si>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</si>
  <si>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</si>
  <si>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</si>
  <si>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</si>
  <si>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</si>
  <si>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</si>
  <si>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</si>
  <si>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</si>
  <si>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</si>
  <si>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</si>
  <si>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</si>
  <si>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</si>
  <si>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</si>
  <si>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</si>
  <si>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</si>
  <si>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</si>
  <si>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</si>
  <si>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</si>
  <si>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</si>
  <si>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</si>
  <si>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</si>
  <si>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</si>
  <si>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</si>
  <si>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</si>
  <si>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</si>
  <si>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</si>
  <si>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</si>
  <si>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</si>
  <si>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</si>
  <si>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</si>
  <si>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</si>
  <si>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</si>
  <si>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</si>
  <si>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</si>
  <si>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</si>
  <si>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</si>
  <si>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</si>
  <si>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</si>
  <si>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</si>
  <si>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</si>
  <si>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</si>
  <si>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</si>
  <si>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</si>
  <si>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</si>
  <si>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</si>
  <si>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</si>
  <si>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</si>
  <si>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</si>
  <si>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</si>
  <si>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</si>
  <si>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</si>
  <si>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</si>
  <si>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</si>
  <si>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</si>
  <si>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</si>
  <si>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</si>
  <si>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</si>
  <si>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</si>
  <si>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</si>
  <si>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</si>
  <si>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</si>
  <si>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</si>
  <si>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</si>
  <si>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</si>
  <si>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</si>
  <si>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</si>
  <si>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</si>
  <si>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</si>
  <si>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</si>
  <si>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</si>
  <si>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</si>
  <si>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</si>
  <si>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</si>
  <si>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</si>
  <si>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</si>
  <si>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</si>
  <si>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</si>
  <si>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</si>
  <si>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</si>
  <si>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</si>
  <si>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</si>
  <si>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</si>
  <si>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</si>
  <si>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</si>
  <si>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</si>
  <si>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</si>
  <si>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</si>
  <si>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</si>
  <si>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</si>
  <si>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</si>
  <si>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</si>
  <si>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</si>
  <si>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</si>
  <si>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</si>
  <si>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</si>
  <si>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</si>
  <si>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</si>
  <si>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</si>
  <si>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</si>
  <si>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</si>
  <si>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</si>
  <si>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</si>
  <si>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</si>
  <si>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</si>
  <si>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</si>
  <si>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</si>
  <si>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</si>
  <si>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</si>
  <si>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</si>
  <si>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</si>
  <si>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</si>
  <si>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</si>
  <si>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</si>
  <si>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</si>
  <si>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</si>
  <si>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</si>
  <si>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</si>
  <si>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</si>
  <si>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</si>
  <si>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</si>
  <si>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</si>
  <si>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</si>
  <si>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</si>
  <si>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</si>
  <si>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</si>
  <si>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</si>
  <si>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</si>
  <si>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</si>
  <si>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</si>
  <si>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</si>
  <si>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</si>
  <si>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</si>
  <si>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</si>
  <si>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</si>
  <si>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</si>
  <si>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</si>
  <si>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</si>
  <si>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</si>
  <si>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</si>
  <si>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</si>
  <si>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</si>
  <si>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</si>
  <si>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</si>
  <si>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</si>
  <si>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</si>
  <si>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</si>
  <si>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</si>
  <si>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</si>
  <si>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</si>
  <si>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</si>
  <si>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</si>
  <si>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</si>
  <si>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</si>
  <si>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</si>
  <si>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</si>
  <si>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</si>
  <si>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</si>
  <si>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</si>
  <si>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</si>
  <si>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</si>
  <si>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</si>
  <si>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</si>
  <si>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</si>
  <si>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</si>
  <si>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</si>
  <si>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</si>
  <si>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</si>
  <si>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</si>
  <si>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</si>
  <si>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</si>
  <si>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</si>
  <si>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</si>
  <si>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</si>
  <si>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</si>
  <si>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</si>
  <si>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</si>
  <si>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</si>
  <si>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</si>
  <si>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</si>
  <si>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</si>
  <si>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</si>
  <si>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</si>
  <si>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</si>
  <si>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</si>
  <si>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</si>
  <si>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</si>
  <si>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</si>
  <si>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</si>
  <si>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</si>
  <si>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</si>
  <si>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</si>
  <si>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</si>
  <si>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</si>
  <si>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</si>
  <si>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</si>
  <si>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</si>
  <si>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</si>
  <si>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</si>
  <si>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</si>
  <si>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</si>
  <si>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</si>
  <si>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</si>
  <si>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</si>
  <si>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</si>
  <si>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</si>
  <si>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</si>
  <si>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</si>
  <si>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</si>
  <si>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</si>
  <si>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</si>
  <si>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</si>
  <si>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</si>
  <si>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</si>
  <si>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</si>
  <si>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</si>
  <si>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</si>
  <si>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</si>
  <si>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</si>
  <si>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</si>
  <si>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</si>
  <si>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</si>
  <si>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</si>
  <si>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</si>
  <si>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</si>
  <si>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</si>
  <si>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</si>
  <si>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</si>
  <si>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</si>
  <si>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</si>
  <si>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</si>
  <si>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</si>
  <si>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</si>
  <si>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</si>
  <si>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</si>
  <si>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</si>
  <si>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</si>
  <si>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</si>
  <si>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</si>
  <si>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</si>
  <si>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</si>
  <si>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</si>
  <si>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</si>
  <si>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</si>
  <si>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</si>
  <si>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</si>
  <si>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</si>
  <si>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</si>
  <si>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</si>
  <si>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</si>
  <si>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</si>
  <si>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</si>
  <si>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</si>
  <si>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</si>
  <si>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</si>
  <si>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</si>
  <si>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</si>
  <si>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</si>
  <si>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</si>
  <si>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</si>
  <si>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</si>
  <si>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</si>
  <si>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</si>
  <si>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</si>
  <si>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</si>
  <si>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</si>
  <si>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</si>
  <si>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</si>
  <si>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</si>
  <si>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</si>
  <si>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</si>
  <si>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</si>
  <si>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</si>
  <si>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</si>
  <si>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</si>
  <si>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</si>
  <si>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</si>
  <si>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</si>
  <si>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</si>
  <si>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</si>
  <si>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</si>
  <si>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</si>
  <si>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</si>
  <si>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</si>
  <si>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</si>
  <si>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</si>
  <si>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</si>
  <si>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</si>
  <si>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</si>
  <si>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</si>
  <si>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</si>
  <si>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</si>
  <si>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</si>
  <si>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</si>
  <si>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</si>
  <si>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</si>
  <si>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</si>
  <si>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</si>
  <si>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</si>
  <si>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</si>
  <si>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</si>
  <si>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</si>
  <si>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</si>
  <si>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</si>
  <si>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</si>
  <si>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</si>
  <si>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</si>
  <si>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</si>
  <si>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</si>
  <si>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</si>
  <si>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</si>
  <si>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</si>
  <si>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</si>
  <si>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</si>
  <si>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</si>
  <si>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</si>
  <si>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</si>
  <si>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</si>
  <si>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</si>
  <si>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</si>
  <si>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</si>
  <si>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</si>
  <si>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</si>
  <si>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</si>
  <si>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</si>
  <si>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</si>
  <si>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</si>
  <si>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</si>
  <si>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</si>
  <si>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</si>
  <si>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</si>
  <si>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</si>
  <si>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</si>
  <si>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</si>
  <si>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</si>
  <si>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</si>
  <si>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</si>
  <si>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</si>
  <si>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</si>
  <si>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</si>
  <si>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</si>
  <si>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</si>
  <si>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</si>
  <si>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</si>
  <si>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</si>
  <si>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</si>
  <si>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</si>
  <si>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</si>
  <si>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</si>
  <si>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</si>
  <si>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</si>
  <si>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</si>
  <si>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</si>
  <si>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</si>
  <si>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</si>
  <si>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</si>
  <si>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</si>
  <si>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</si>
  <si>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</si>
  <si>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</si>
  <si>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</si>
  <si>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</si>
  <si>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</si>
  <si>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</si>
  <si>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</si>
  <si>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</si>
  <si>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</si>
  <si>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</si>
  <si>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</si>
  <si>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</si>
  <si>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</si>
  <si>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</si>
  <si>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</si>
  <si>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</si>
  <si>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</si>
  <si>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</si>
  <si>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</si>
  <si>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</si>
  <si>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</si>
  <si>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</si>
  <si>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</si>
  <si>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</si>
  <si>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</si>
  <si>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</si>
  <si>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</si>
  <si>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</si>
  <si>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</si>
  <si>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</si>
  <si>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</si>
  <si>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</si>
  <si>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</si>
  <si>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</si>
  <si>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</si>
  <si>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</si>
  <si>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</si>
  <si>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</si>
  <si>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</si>
  <si>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</si>
  <si>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</si>
  <si>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</si>
  <si>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</si>
  <si>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</si>
  <si>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</si>
  <si>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</si>
  <si>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</si>
  <si>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</si>
  <si>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</si>
  <si>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</si>
  <si>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</si>
  <si>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</si>
  <si>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</si>
  <si>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</si>
  <si>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</si>
  <si>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</si>
  <si>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</si>
  <si>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</si>
  <si>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</si>
  <si>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</si>
  <si>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</si>
  <si>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</si>
  <si>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</si>
  <si>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</si>
  <si>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</si>
  <si>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</si>
  <si>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</si>
  <si>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</si>
  <si>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</si>
  <si>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</si>
  <si>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</si>
  <si>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</si>
  <si>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</si>
  <si>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</si>
  <si>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</si>
  <si>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</si>
  <si>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</si>
  <si>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</si>
  <si>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</si>
  <si>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</si>
  <si>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</si>
  <si>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</si>
  <si>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</si>
  <si>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</si>
  <si>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</si>
  <si>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</si>
  <si>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</si>
  <si>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</si>
  <si>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</si>
  <si>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</si>
  <si>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</si>
  <si>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</si>
  <si>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</si>
  <si>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</si>
  <si>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</si>
  <si>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</si>
  <si>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</si>
  <si>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</si>
  <si>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</si>
  <si>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</si>
  <si>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</si>
  <si>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</si>
  <si>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</si>
  <si>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</si>
  <si>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</si>
  <si>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</si>
  <si>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</si>
  <si>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</si>
  <si>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</si>
  <si>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</si>
  <si>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</si>
  <si>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</si>
  <si>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</si>
  <si>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</si>
  <si>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</si>
  <si>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</si>
  <si>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</si>
  <si>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</si>
  <si>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</si>
  <si>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</si>
  <si>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</si>
  <si>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</si>
  <si>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</si>
  <si>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</si>
  <si>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</si>
  <si>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</si>
  <si>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</si>
  <si>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</si>
  <si>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</si>
  <si>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</si>
  <si>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</si>
  <si>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</si>
  <si>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</si>
  <si>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</si>
  <si>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</si>
  <si>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</si>
  <si>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</si>
  <si>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</si>
  <si>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</si>
  <si>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</si>
  <si>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</si>
  <si>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</si>
  <si>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</si>
  <si>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</si>
  <si>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</si>
  <si>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</si>
  <si>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</si>
  <si>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</si>
  <si>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</si>
  <si>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</si>
  <si>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</si>
  <si>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</si>
  <si>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</si>
  <si>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</si>
  <si>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</si>
  <si>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</si>
  <si>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</si>
  <si>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</si>
  <si>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</si>
  <si>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</si>
  <si>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</si>
  <si>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</si>
  <si>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</si>
  <si>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</si>
  <si>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</si>
  <si>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</si>
  <si>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</si>
  <si>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</si>
  <si>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</si>
  <si>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</si>
  <si>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</si>
  <si>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</si>
  <si>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</si>
  <si>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</si>
  <si>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</si>
  <si>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</si>
  <si>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</si>
  <si>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</si>
  <si>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</si>
  <si>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</si>
  <si>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</si>
  <si>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</si>
  <si>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</si>
  <si>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</si>
  <si>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</si>
  <si>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</si>
  <si>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</si>
  <si>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</si>
  <si>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</si>
  <si>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</si>
  <si>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</si>
  <si>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</si>
  <si>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</si>
  <si>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</si>
  <si>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</si>
  <si>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</si>
  <si>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</si>
  <si>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</si>
  <si>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</si>
  <si>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</si>
  <si>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</si>
  <si>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</si>
  <si>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</si>
  <si>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</si>
  <si>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</si>
  <si>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</si>
  <si>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</si>
  <si>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</si>
  <si>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</si>
  <si>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</si>
  <si>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</si>
  <si>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</si>
  <si>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</si>
  <si>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</si>
  <si>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</si>
  <si>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</si>
  <si>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</si>
  <si>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</si>
  <si>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</si>
  <si>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</si>
  <si>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</si>
  <si>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</si>
  <si>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</si>
  <si>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</si>
  <si>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</si>
  <si>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</si>
  <si>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</si>
  <si>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</si>
  <si>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</si>
  <si>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</si>
  <si>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</si>
  <si>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</si>
  <si>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</si>
  <si>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</si>
  <si>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</si>
  <si>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</si>
  <si>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</si>
  <si>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</si>
  <si>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</si>
  <si>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</si>
  <si>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</si>
  <si>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</si>
  <si>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</si>
  <si>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</si>
  <si>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</si>
  <si>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</si>
  <si>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</si>
  <si>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</si>
  <si>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</si>
  <si>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</si>
  <si>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</si>
  <si>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</si>
  <si>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</si>
  <si>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</si>
  <si>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</si>
  <si>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</si>
  <si>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</si>
  <si>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</si>
  <si>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</si>
  <si>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</si>
  <si>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</si>
  <si>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</si>
  <si>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</si>
  <si>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</si>
  <si>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</si>
  <si>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</si>
  <si>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</si>
  <si>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</si>
  <si>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</si>
  <si>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</si>
  <si>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</si>
  <si>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</si>
  <si>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</si>
  <si>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</si>
  <si>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</si>
  <si>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</si>
  <si>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</si>
  <si>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</si>
  <si>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</si>
  <si>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</si>
  <si>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</si>
  <si>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</si>
  <si>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</si>
  <si>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</si>
  <si>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</si>
  <si>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</si>
  <si>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</si>
  <si>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</si>
  <si>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</si>
  <si>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</si>
  <si>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</si>
  <si>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</si>
  <si>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</si>
  <si>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</si>
  <si>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</si>
  <si>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</si>
  <si>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</si>
  <si>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</si>
  <si>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</si>
  <si>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</si>
  <si>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</si>
  <si>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</si>
  <si>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</si>
  <si>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</si>
  <si>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</si>
  <si>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</si>
  <si>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</si>
  <si>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</si>
  <si>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</si>
  <si>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</si>
  <si>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</si>
  <si>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</si>
  <si>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</si>
  <si>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</si>
  <si>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</si>
  <si>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</si>
  <si>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</si>
  <si>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</si>
  <si>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</si>
  <si>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</si>
  <si>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</si>
  <si>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</si>
  <si>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</si>
  <si>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</si>
  <si>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</si>
  <si>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</si>
  <si>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</si>
  <si>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</si>
  <si>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</si>
  <si>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</si>
  <si>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</si>
  <si>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</si>
  <si>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</si>
  <si>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</si>
  <si>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</si>
  <si>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</si>
  <si>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</si>
  <si>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</si>
  <si>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</si>
  <si>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</si>
  <si>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</si>
  <si>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</si>
  <si>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</si>
  <si>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</si>
  <si>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</si>
  <si>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</si>
  <si>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</si>
  <si>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</si>
  <si>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</si>
  <si>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</si>
  <si>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</si>
  <si>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</si>
  <si>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</si>
  <si>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</si>
  <si>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</si>
  <si>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</si>
  <si>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</si>
  <si>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</si>
  <si>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</si>
  <si>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</si>
  <si>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</si>
  <si>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</si>
  <si>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</si>
  <si>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</si>
  <si>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</si>
  <si>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</si>
  <si>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</si>
  <si>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</si>
  <si>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</si>
  <si>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</si>
  <si>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</si>
  <si>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</si>
  <si>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</si>
  <si>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</si>
  <si>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</si>
  <si>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</si>
  <si>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</si>
  <si>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</si>
  <si>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</si>
  <si>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</si>
  <si>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</si>
  <si>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</si>
  <si>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</si>
  <si>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</si>
  <si>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</si>
  <si>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</si>
  <si>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</si>
  <si>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</si>
  <si>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</si>
  <si>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</si>
  <si>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</si>
  <si>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</si>
  <si>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</si>
  <si>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</si>
  <si>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</si>
  <si>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</si>
  <si>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</si>
  <si>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</si>
  <si>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</si>
  <si>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</si>
  <si>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</si>
  <si>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</si>
  <si>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</si>
  <si>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</si>
  <si>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</si>
  <si>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</si>
  <si>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</si>
  <si>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</si>
  <si>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</si>
  <si>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</si>
  <si>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</si>
  <si>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</si>
  <si>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</si>
  <si>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</si>
  <si>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</si>
  <si>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</si>
  <si>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</si>
  <si>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</si>
  <si>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</si>
  <si>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</si>
  <si>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</si>
  <si>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</si>
  <si>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</si>
  <si>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</si>
  <si>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</si>
  <si>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</si>
  <si>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</si>
  <si>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</si>
  <si>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</si>
  <si>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</si>
  <si>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</si>
  <si>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</si>
  <si>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</si>
  <si>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</si>
  <si>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</si>
  <si>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</si>
  <si>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</si>
  <si>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</si>
  <si>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</si>
  <si>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</si>
  <si>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</si>
  <si>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</si>
  <si>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</si>
  <si>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</si>
  <si>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</si>
  <si>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</si>
  <si>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</si>
  <si>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</si>
  <si>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</si>
  <si>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</si>
  <si>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</si>
  <si>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</si>
  <si>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</si>
  <si>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</si>
  <si>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</si>
  <si>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</si>
  <si>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</si>
  <si>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</si>
  <si>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</si>
  <si>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</si>
  <si>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</si>
  <si>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</si>
  <si>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</si>
  <si>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</si>
  <si>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</si>
  <si>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</si>
  <si>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</si>
  <si>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</si>
  <si>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</si>
  <si>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</si>
  <si>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</si>
  <si>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</si>
  <si>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</si>
  <si>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</si>
  <si>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</si>
  <si>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</si>
  <si>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</si>
  <si>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</si>
  <si>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</si>
  <si>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</si>
  <si>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</si>
  <si>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</si>
  <si>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</si>
  <si>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</si>
  <si>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</si>
  <si>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</si>
  <si>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</si>
  <si>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</si>
  <si>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</si>
  <si>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</si>
  <si>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</si>
  <si>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</si>
  <si>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</si>
  <si>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</si>
  <si>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</si>
  <si>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</si>
  <si>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</si>
  <si>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</si>
  <si>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</si>
  <si>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</si>
  <si>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</si>
  <si>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</si>
  <si>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</si>
  <si>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</si>
  <si>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</si>
  <si>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</si>
  <si>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</si>
  <si>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</si>
  <si>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</si>
  <si>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</si>
  <si>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</si>
  <si>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</si>
  <si>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</si>
  <si>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</si>
  <si>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</si>
  <si>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</si>
  <si>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</si>
  <si>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</si>
  <si>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</si>
  <si>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</si>
  <si>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</si>
  <si>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</si>
  <si>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</si>
  <si>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</si>
  <si>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</si>
  <si>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</si>
  <si>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</si>
  <si>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</si>
  <si>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</si>
  <si>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</si>
  <si>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</si>
  <si>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</si>
  <si>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</si>
  <si>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</si>
  <si>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</si>
  <si>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</si>
  <si>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</si>
  <si>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</si>
  <si>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</si>
  <si>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</si>
  <si>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</si>
  <si>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</si>
  <si>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</si>
  <si>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</si>
  <si>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</si>
  <si>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</si>
  <si>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</si>
  <si>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</si>
  <si>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</si>
  <si>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</si>
  <si>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</si>
  <si>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</si>
  <si>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</si>
  <si>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</si>
  <si>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</si>
  <si>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</si>
  <si>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</si>
  <si>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</si>
  <si>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</si>
  <si>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</si>
  <si>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</si>
  <si>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</si>
  <si>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</si>
  <si>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</si>
  <si>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</si>
  <si>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</si>
  <si>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</si>
  <si>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</si>
  <si>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</si>
  <si>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</si>
  <si>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</si>
  <si>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</si>
  <si>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</si>
  <si>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</si>
  <si>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</si>
  <si>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</si>
  <si>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</si>
  <si>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</si>
  <si>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</si>
  <si>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</si>
  <si>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</si>
  <si>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</si>
  <si>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</si>
  <si>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</si>
  <si>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</si>
  <si>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</si>
  <si>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</si>
  <si>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</si>
  <si>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</si>
  <si>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</si>
  <si>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</si>
  <si>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</si>
  <si>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</si>
  <si>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</si>
  <si>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</si>
  <si>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</si>
  <si>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</si>
  <si>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</si>
  <si>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</si>
  <si>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</si>
  <si>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</si>
  <si>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</si>
  <si>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</si>
  <si>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</si>
  <si>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</si>
  <si>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</si>
  <si>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</si>
  <si>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</si>
  <si>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</si>
  <si>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</si>
  <si>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</si>
  <si>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</si>
  <si>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</si>
  <si>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</si>
  <si>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</si>
  <si>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</si>
  <si>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</si>
  <si>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</si>
  <si>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</si>
  <si>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</si>
  <si>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</si>
  <si>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</si>
  <si>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</si>
  <si>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</si>
  <si>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</si>
  <si>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</si>
  <si>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</si>
  <si>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</si>
  <si>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</si>
  <si>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</si>
  <si>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</si>
  <si>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</si>
  <si>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</si>
  <si>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</si>
  <si>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</si>
  <si>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</si>
  <si>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</si>
  <si>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</si>
  <si>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</si>
  <si>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</si>
  <si>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</si>
  <si>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</si>
  <si>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</si>
  <si>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</si>
  <si>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</si>
  <si>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</si>
  <si>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</si>
  <si>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</si>
  <si>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</si>
  <si>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</si>
  <si>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</si>
  <si>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</si>
  <si>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</si>
  <si>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</si>
  <si>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</si>
  <si>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</si>
  <si>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</si>
  <si>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</si>
  <si>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</si>
  <si>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</si>
  <si>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</si>
  <si>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</si>
  <si>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</si>
  <si>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</si>
  <si>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</si>
  <si>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</si>
  <si>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</si>
  <si>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</si>
  <si>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</si>
  <si>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</si>
  <si>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</si>
  <si>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</si>
  <si>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</si>
  <si>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</si>
  <si>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</si>
  <si>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</si>
  <si>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</si>
  <si>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</si>
  <si>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</si>
  <si>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</si>
  <si>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</si>
  <si>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</si>
  <si>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</si>
  <si>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</si>
  <si>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</si>
  <si>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</si>
  <si>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</si>
  <si>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</si>
  <si>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</si>
  <si>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</si>
  <si>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</si>
  <si>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</si>
  <si>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</si>
  <si>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</si>
  <si>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</si>
  <si>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</si>
  <si>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</si>
  <si>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</si>
  <si>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</si>
  <si>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</si>
  <si>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</si>
  <si>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</si>
  <si>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</si>
  <si>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</si>
  <si>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</si>
  <si>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</si>
  <si>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</si>
  <si>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</si>
  <si>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</si>
  <si>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</si>
  <si>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</si>
  <si>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</si>
  <si>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</si>
  <si>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</si>
  <si>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</si>
  <si>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</si>
  <si>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</si>
  <si>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</si>
  <si>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</si>
  <si>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</si>
  <si>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</si>
  <si>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</si>
  <si>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</si>
  <si>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</si>
  <si>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</si>
  <si>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</si>
  <si>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</si>
  <si>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</si>
  <si>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</si>
  <si>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</si>
  <si>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</si>
  <si>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</si>
  <si>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</si>
  <si>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</si>
  <si>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</si>
  <si>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</si>
  <si>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</si>
  <si>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</si>
  <si>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</si>
  <si>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</si>
  <si>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</si>
  <si>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</si>
  <si>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</si>
  <si>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</si>
  <si>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</si>
  <si>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</si>
  <si>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</si>
  <si>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</si>
  <si>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</si>
  <si>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</si>
  <si>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</si>
  <si>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</si>
  <si>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</si>
  <si>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</si>
  <si>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</si>
  <si>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</si>
  <si>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</si>
  <si>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</si>
  <si>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</si>
  <si>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</si>
  <si>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</si>
  <si>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</si>
  <si>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</si>
  <si>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</si>
  <si>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</si>
  <si>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</si>
  <si>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</si>
  <si>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</si>
  <si>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</si>
  <si>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</si>
  <si>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</si>
  <si>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</si>
  <si>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</si>
  <si>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</si>
  <si>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</si>
  <si>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</si>
  <si>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</si>
  <si>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</si>
  <si>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</si>
  <si>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</si>
  <si>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</si>
  <si>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</si>
  <si>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</si>
  <si>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</si>
  <si>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</si>
  <si>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</si>
  <si>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</si>
  <si>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</si>
  <si>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</si>
  <si>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</si>
  <si>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</si>
  <si>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</si>
  <si>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</si>
  <si>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</si>
  <si>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</si>
  <si>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</si>
  <si>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</si>
  <si>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</si>
  <si>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</si>
  <si>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</si>
  <si>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</si>
  <si>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</si>
  <si>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</si>
  <si>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</si>
  <si>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</si>
  <si>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</si>
  <si>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</si>
  <si>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</si>
  <si>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</si>
  <si>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</si>
  <si>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</si>
  <si>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</si>
  <si>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</si>
  <si>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</si>
  <si>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</si>
  <si>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</si>
  <si>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</si>
  <si>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</si>
  <si>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</si>
  <si>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</si>
  <si>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</si>
  <si>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</si>
  <si>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</si>
  <si>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</si>
  <si>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</si>
  <si>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</si>
  <si>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</si>
  <si>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</si>
  <si>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</si>
  <si>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</si>
  <si>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</si>
  <si>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</si>
  <si>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</si>
  <si>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</si>
  <si>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</si>
  <si>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</si>
  <si>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</si>
  <si>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</si>
  <si>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</si>
  <si>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</si>
  <si>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</si>
  <si>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</si>
  <si>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</si>
  <si>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</si>
  <si>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</si>
  <si>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</si>
  <si>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</si>
  <si>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</si>
  <si>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</si>
  <si>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</si>
  <si>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</si>
  <si>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</si>
  <si>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</si>
  <si>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</si>
  <si>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</si>
  <si>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</si>
  <si>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</si>
  <si>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</si>
  <si>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</si>
  <si>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</si>
  <si>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</si>
  <si>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</si>
  <si>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</si>
  <si>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</si>
  <si>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</si>
  <si>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</si>
  <si>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</si>
  <si>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</si>
  <si>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</si>
  <si>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</si>
  <si>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</si>
  <si>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</si>
  <si>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</si>
  <si>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</si>
  <si>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</si>
  <si>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</si>
  <si>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</si>
  <si>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</si>
  <si>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</si>
  <si>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</si>
  <si>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</si>
  <si>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</si>
  <si>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</si>
  <si>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</si>
  <si>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</si>
  <si>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</si>
  <si>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</si>
  <si>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</si>
  <si>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</si>
  <si>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</si>
  <si>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</si>
  <si>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</si>
  <si>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</si>
  <si>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</si>
  <si>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</si>
  <si>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</si>
  <si>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</si>
  <si>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</si>
  <si>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</si>
  <si>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</si>
  <si>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</si>
  <si>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</si>
  <si>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</si>
  <si>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</si>
  <si>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</si>
  <si>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</si>
  <si>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</si>
  <si>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</si>
  <si>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</si>
  <si>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</si>
  <si>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</si>
  <si>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</si>
  <si>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</si>
  <si>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</si>
  <si>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</si>
  <si>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</si>
  <si>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</si>
  <si>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</si>
  <si>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</si>
  <si>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</si>
  <si>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</si>
  <si>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</si>
  <si>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</si>
  <si>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</si>
  <si>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</si>
  <si>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</si>
  <si>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</si>
  <si>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</si>
  <si>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</si>
  <si>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</si>
  <si>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</si>
  <si>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</si>
  <si>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</si>
  <si>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</si>
  <si>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</si>
  <si>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</si>
  <si>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</si>
  <si>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</si>
  <si>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</si>
  <si>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</si>
  <si>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</si>
  <si>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</si>
  <si>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</si>
  <si>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</si>
  <si>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</si>
  <si>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</si>
  <si>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</si>
  <si>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</si>
  <si>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</si>
  <si>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</si>
  <si>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</si>
  <si>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</si>
  <si>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</si>
  <si>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</si>
  <si>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</si>
  <si>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</si>
  <si>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</si>
  <si>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</si>
  <si>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</si>
  <si>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</si>
  <si>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</si>
  <si>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</si>
  <si>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</si>
  <si>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</si>
  <si>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</si>
  <si>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</si>
  <si>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</si>
  <si>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</si>
  <si>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</si>
  <si>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</si>
  <si>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</si>
  <si>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</si>
  <si>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</si>
  <si>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</si>
  <si>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</si>
  <si>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</si>
  <si>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</si>
  <si>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</si>
  <si>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</si>
  <si>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</si>
  <si>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</si>
  <si>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</si>
  <si>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</si>
  <si>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</si>
  <si>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</si>
  <si>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</si>
  <si>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</si>
  <si>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</si>
  <si>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</si>
  <si>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</si>
  <si>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</si>
  <si>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</si>
  <si>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</si>
  <si>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</si>
  <si>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</si>
  <si>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</si>
  <si>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</si>
  <si>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</si>
  <si>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</si>
  <si>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</si>
  <si>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</si>
  <si>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</si>
  <si>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</si>
  <si>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</si>
  <si>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</si>
  <si>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</si>
  <si>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</si>
  <si>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</si>
  <si>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</si>
  <si>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</si>
  <si>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</si>
  <si>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</si>
  <si>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</si>
  <si>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</si>
  <si>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</si>
  <si>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</si>
  <si>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</si>
  <si>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</si>
  <si>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</si>
  <si>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</si>
  <si>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</si>
  <si>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</si>
  <si>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</si>
  <si>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</si>
  <si>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</si>
  <si>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</si>
  <si>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</si>
  <si>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</si>
  <si>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</si>
  <si>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</si>
  <si>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</si>
  <si>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</si>
  <si>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</si>
  <si>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</si>
  <si>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</si>
  <si>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</si>
  <si>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</si>
  <si>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</si>
  <si>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</si>
  <si>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</si>
  <si>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</si>
  <si>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</si>
  <si>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</si>
  <si>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</si>
  <si>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</si>
  <si>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</si>
  <si>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</si>
  <si>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</si>
  <si>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</si>
  <si>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</si>
  <si>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</si>
  <si>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</si>
  <si>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</si>
  <si>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</si>
  <si>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</si>
  <si>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</si>
  <si>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</si>
  <si>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</si>
  <si>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</si>
  <si>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</si>
  <si>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</si>
  <si>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</si>
  <si>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</si>
  <si>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</si>
  <si>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</si>
  <si>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</si>
  <si>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</si>
  <si>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</si>
  <si>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</si>
  <si>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</si>
  <si>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</si>
  <si>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</si>
  <si>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</si>
  <si>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</si>
  <si>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</si>
  <si>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</si>
  <si>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</si>
  <si>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</si>
  <si>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</si>
  <si>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</si>
  <si>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</si>
  <si>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</si>
  <si>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</si>
  <si>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</si>
  <si>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</si>
  <si>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</si>
  <si>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</si>
  <si>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</si>
  <si>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</si>
  <si>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</si>
  <si>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</si>
  <si>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</si>
  <si>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</si>
  <si>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</si>
  <si>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</si>
  <si>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</si>
  <si>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</si>
  <si>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</si>
  <si>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</si>
  <si>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</si>
  <si>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</si>
  <si>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</si>
  <si>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</si>
  <si>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</si>
  <si>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</si>
  <si>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</si>
  <si>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</si>
  <si>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</si>
  <si>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</si>
  <si>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</si>
  <si>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</si>
  <si>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</si>
  <si>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</si>
  <si>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</si>
  <si>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</si>
  <si>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</si>
  <si>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</si>
  <si>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</si>
  <si>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</si>
  <si>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</si>
  <si>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</si>
  <si>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</si>
  <si>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</si>
  <si>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</si>
  <si>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</si>
  <si>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</si>
  <si>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</si>
  <si>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</si>
  <si>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</si>
  <si>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</si>
  <si>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</si>
  <si>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</si>
  <si>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</si>
  <si>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</si>
  <si>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</si>
  <si>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</si>
  <si>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</si>
  <si>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</si>
  <si>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</si>
  <si>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</si>
  <si>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</si>
  <si>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</si>
  <si>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</si>
  <si>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</si>
  <si>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</si>
  <si>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</si>
  <si>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</si>
  <si>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</si>
  <si>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</si>
  <si>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</si>
  <si>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</si>
  <si>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</si>
  <si>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</si>
  <si>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</si>
  <si>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</si>
  <si>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</si>
  <si>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</si>
  <si>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</si>
  <si>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</si>
  <si>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</si>
  <si>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</si>
  <si>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</si>
  <si>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</si>
  <si>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</si>
  <si>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</si>
  <si>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</si>
  <si>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</si>
  <si>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</si>
  <si>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</si>
  <si>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</si>
  <si>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</si>
  <si>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</si>
  <si>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</si>
  <si>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</si>
  <si>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</si>
  <si>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</si>
  <si>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</si>
  <si>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</si>
  <si>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</si>
  <si>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</si>
  <si>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</si>
  <si>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</si>
  <si>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</si>
  <si>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</si>
  <si>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</si>
  <si>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</si>
  <si>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</si>
  <si>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</si>
  <si>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</si>
  <si>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</si>
  <si>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</si>
  <si>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</si>
  <si>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</si>
  <si>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</si>
  <si>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</si>
  <si>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</si>
  <si>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</si>
  <si>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</si>
  <si>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</si>
  <si>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</si>
  <si>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</si>
  <si>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</si>
  <si>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</si>
  <si>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</si>
  <si>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</si>
  <si>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</si>
  <si>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</si>
  <si>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</si>
  <si>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</si>
  <si>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</si>
  <si>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</si>
  <si>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</si>
  <si>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</si>
  <si>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</si>
  <si>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</si>
  <si>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</si>
  <si>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</si>
  <si>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</si>
  <si>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</si>
  <si>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</si>
  <si>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</si>
  <si>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</si>
  <si>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</si>
  <si>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</si>
  <si>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</si>
  <si>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</si>
  <si>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</si>
  <si>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</si>
  <si>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</si>
  <si>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</si>
  <si>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</si>
  <si>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</si>
  <si>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</si>
  <si>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</si>
  <si>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</si>
  <si>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</si>
  <si>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</si>
  <si>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</si>
  <si>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</si>
  <si>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</si>
  <si>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</si>
  <si>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</si>
  <si>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</si>
  <si>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</si>
  <si>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</si>
  <si>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</si>
  <si>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</si>
  <si>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</si>
  <si>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</si>
  <si>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</si>
  <si>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</si>
  <si>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</si>
  <si>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</si>
  <si>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</si>
  <si>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</si>
  <si>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</si>
  <si>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</si>
  <si>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</si>
  <si>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</si>
  <si>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</si>
  <si>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</si>
  <si>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</si>
  <si>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</si>
  <si>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</si>
  <si>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</si>
  <si>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</si>
  <si>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</si>
  <si>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</si>
  <si>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</si>
  <si>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</si>
  <si>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</si>
  <si>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</si>
  <si>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</si>
  <si>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</si>
  <si>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</si>
  <si>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</si>
  <si>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</si>
  <si>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</si>
  <si>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</si>
  <si>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</si>
  <si>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</si>
  <si>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</si>
  <si>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</si>
  <si>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</si>
  <si>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</si>
  <si>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</si>
  <si>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</si>
  <si>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</si>
  <si>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</si>
  <si>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</si>
  <si>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</si>
  <si>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</si>
  <si>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</si>
  <si>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</si>
  <si>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</si>
  <si>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</si>
  <si>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</si>
  <si>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</si>
  <si>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</si>
  <si>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</si>
  <si>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</si>
  <si>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</si>
  <si>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</si>
  <si>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</si>
  <si>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</si>
  <si>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</si>
  <si>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</si>
  <si>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</si>
  <si>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</si>
  <si>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</si>
  <si>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</si>
  <si>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</si>
  <si>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</si>
  <si>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</si>
  <si>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</si>
  <si>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</si>
  <si>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</si>
  <si>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</si>
  <si>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</si>
  <si>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</si>
  <si>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</si>
  <si>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</si>
  <si>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</si>
  <si>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</si>
  <si>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</si>
  <si>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</si>
  <si>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</si>
  <si>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</si>
  <si>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</si>
  <si>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</si>
  <si>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</si>
  <si>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</si>
  <si>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</si>
  <si>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</si>
  <si>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</si>
  <si>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</si>
  <si>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</si>
  <si>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</si>
  <si>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</si>
  <si>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</si>
  <si>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</si>
  <si>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</si>
  <si>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</si>
  <si>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</si>
  <si>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</si>
  <si>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</si>
  <si>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</si>
  <si>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</si>
  <si>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</si>
  <si>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</si>
  <si>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</si>
  <si>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</si>
  <si>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</si>
  <si>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</si>
  <si>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</si>
  <si>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</si>
  <si>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</si>
  <si>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</si>
  <si>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</si>
  <si>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</si>
  <si>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</si>
  <si>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</si>
  <si>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</si>
  <si>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</si>
  <si>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</si>
  <si>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</si>
  <si>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</si>
  <si>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</si>
  <si>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</si>
  <si>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</si>
  <si>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</si>
  <si>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</si>
  <si>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</si>
  <si>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</si>
  <si>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</si>
  <si>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</si>
  <si>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</si>
  <si>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</si>
  <si>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</si>
  <si>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</si>
  <si>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</si>
  <si>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</si>
  <si>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</si>
  <si>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</si>
  <si>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</si>
  <si>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</si>
  <si>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</si>
  <si>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</si>
  <si>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</si>
  <si>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</si>
  <si>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</si>
  <si>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</si>
  <si>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</si>
  <si>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</si>
  <si>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</si>
  <si>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</si>
  <si>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</si>
  <si>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</si>
  <si>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</si>
  <si>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</si>
  <si>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</si>
  <si>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</si>
  <si>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</si>
  <si>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</si>
  <si>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</si>
  <si>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</si>
  <si>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</si>
  <si>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</si>
  <si>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</si>
  <si>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</si>
  <si>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</si>
  <si>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</si>
  <si>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</si>
  <si>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</si>
  <si>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</si>
  <si>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</si>
  <si>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</si>
  <si>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</si>
  <si>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</si>
  <si>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</si>
  <si>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</si>
  <si>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</si>
  <si>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</si>
  <si>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</si>
  <si>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</si>
  <si>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</si>
  <si>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</si>
  <si>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</si>
  <si>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</si>
  <si>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</si>
  <si>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</si>
  <si>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</si>
  <si>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</si>
  <si>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</si>
  <si>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</si>
  <si>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</si>
  <si>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</si>
  <si>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</si>
  <si>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</si>
  <si>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</si>
  <si>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</si>
  <si>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</si>
  <si>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</si>
  <si>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</si>
  <si>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</si>
  <si>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</si>
  <si>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</si>
  <si>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</si>
  <si>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</si>
  <si>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</si>
  <si>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</si>
  <si>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</si>
  <si>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</si>
  <si>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</si>
  <si>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</si>
  <si>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</si>
  <si>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</si>
  <si>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</si>
  <si>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</si>
  <si>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</si>
  <si>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</si>
  <si>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</si>
  <si>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</si>
  <si>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</si>
  <si>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</si>
  <si>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</si>
  <si>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</si>
  <si>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</si>
  <si>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</si>
  <si>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</si>
  <si>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</si>
  <si>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</si>
  <si>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</si>
  <si>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</si>
  <si>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</si>
  <si>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</si>
  <si>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</si>
  <si>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</si>
  <si>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</si>
  <si>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</si>
  <si>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</si>
  <si>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</si>
  <si>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</si>
  <si>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</si>
  <si>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</si>
  <si>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</si>
  <si>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</si>
  <si>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</si>
  <si>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</si>
  <si>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</si>
  <si>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</si>
  <si>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</si>
  <si>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</si>
  <si>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</si>
  <si>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</si>
  <si>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</si>
  <si>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</si>
  <si>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</si>
  <si>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</si>
  <si>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</si>
  <si>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</si>
  <si>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</si>
  <si>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</si>
  <si>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</si>
  <si>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</si>
  <si>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</si>
  <si>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</si>
  <si>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</si>
  <si>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</si>
  <si>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</si>
  <si>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</si>
  <si>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</si>
  <si>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</si>
  <si>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</si>
  <si>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</si>
  <si>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</si>
  <si>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</si>
  <si>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</si>
  <si>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</si>
  <si>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</si>
  <si>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</si>
  <si>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</si>
  <si>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</si>
  <si>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</si>
  <si>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</si>
  <si>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</si>
  <si>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</si>
  <si>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</si>
  <si>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</si>
  <si>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</si>
  <si>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</si>
  <si>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</si>
  <si>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</si>
  <si>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</si>
  <si>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</si>
  <si>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</si>
  <si>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</si>
  <si>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</si>
  <si>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</si>
  <si>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</si>
  <si>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</si>
  <si>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</si>
  <si>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</si>
  <si>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</si>
  <si>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</si>
  <si>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</si>
  <si>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</si>
  <si>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</si>
  <si>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</si>
  <si>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</si>
  <si>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</si>
  <si>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</si>
  <si>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</si>
  <si>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</si>
  <si>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</si>
  <si>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</si>
  <si>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</si>
  <si>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</si>
  <si>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</si>
  <si>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</si>
  <si>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</si>
  <si>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</si>
  <si>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</si>
  <si>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</si>
  <si>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</si>
  <si>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</si>
  <si>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</si>
  <si>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</si>
  <si>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</si>
  <si>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</si>
  <si>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</si>
  <si>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</si>
  <si>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</si>
  <si>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</si>
  <si>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</si>
  <si>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</si>
  <si>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</si>
  <si>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</si>
  <si>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</si>
  <si>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</si>
  <si>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</si>
  <si>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</si>
  <si>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</si>
  <si>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</si>
  <si>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</si>
  <si>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</si>
  <si>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</si>
  <si>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</si>
  <si>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</si>
  <si>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</si>
  <si>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</si>
  <si>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</si>
  <si>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</si>
  <si>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</si>
  <si>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</si>
  <si>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</si>
  <si>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</si>
  <si>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</si>
  <si>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</si>
  <si>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</si>
  <si>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</si>
  <si>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</si>
  <si>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</si>
  <si>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</si>
  <si>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</si>
  <si>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</si>
  <si>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</si>
  <si>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</si>
  <si>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</si>
  <si>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</si>
  <si>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</si>
  <si>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</si>
  <si>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</si>
  <si>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</si>
  <si>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</si>
  <si>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</si>
  <si>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</si>
  <si>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</si>
  <si>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</si>
  <si>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</si>
  <si>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</si>
  <si>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</si>
  <si>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</si>
  <si>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</si>
  <si>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</si>
  <si>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</si>
  <si>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</si>
  <si>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</si>
  <si>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</si>
  <si>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</si>
  <si>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</si>
  <si>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</si>
  <si>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</si>
  <si>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</si>
  <si>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</si>
  <si>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</si>
  <si>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</si>
  <si>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</si>
  <si>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</si>
  <si>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</si>
  <si>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</si>
  <si>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</si>
  <si>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</si>
  <si>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</si>
  <si>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</si>
  <si>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</si>
  <si>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</si>
  <si>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</si>
  <si>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</si>
  <si>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</si>
  <si>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</si>
  <si>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</si>
  <si>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</si>
  <si>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</si>
  <si>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</si>
  <si>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</si>
  <si>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</si>
  <si>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</si>
  <si>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</si>
  <si>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</si>
  <si>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</si>
  <si>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</si>
  <si>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</si>
  <si>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</si>
  <si>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</si>
  <si>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</si>
  <si>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</si>
  <si>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</si>
  <si>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</si>
  <si>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</si>
  <si>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</si>
  <si>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</si>
  <si>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</si>
  <si>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</si>
  <si>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</si>
  <si>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</si>
  <si>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</si>
  <si>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</si>
  <si>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</si>
  <si>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</si>
  <si>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</si>
  <si>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</si>
  <si>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</si>
  <si>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</si>
  <si>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</si>
  <si>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</si>
  <si>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</si>
  <si>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</si>
  <si>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</si>
  <si>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</si>
  <si>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</si>
  <si>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</si>
  <si>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</si>
  <si>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</si>
  <si>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</si>
  <si>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</si>
  <si>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</si>
  <si>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</si>
  <si>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</si>
  <si>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</si>
  <si>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</si>
  <si>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</si>
  <si>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</si>
  <si>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</si>
  <si>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</si>
  <si>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</si>
  <si>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</si>
  <si>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</si>
  <si>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</si>
  <si>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</si>
  <si>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</si>
  <si>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</si>
  <si>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</si>
  <si>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</si>
  <si>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</si>
  <si>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</si>
  <si>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</si>
  <si>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</si>
  <si>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</si>
  <si>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</si>
  <si>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</si>
  <si>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</si>
  <si>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</si>
  <si>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</si>
  <si>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</si>
  <si>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</si>
  <si>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</si>
  <si>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</si>
  <si>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</si>
  <si>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</si>
  <si>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</si>
  <si>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</si>
  <si>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</si>
  <si>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</si>
  <si>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</si>
  <si>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</si>
  <si>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</si>
  <si>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</si>
  <si>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</si>
  <si>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</si>
  <si>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</si>
  <si>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</si>
  <si>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</si>
  <si>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</si>
  <si>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</si>
  <si>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</si>
  <si>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</si>
  <si>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</si>
  <si>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</si>
  <si>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</si>
  <si>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</si>
  <si>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</si>
  <si>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</si>
  <si>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</si>
  <si>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</si>
  <si>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</si>
  <si>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</si>
  <si>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</si>
  <si>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</si>
  <si>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</si>
  <si>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</si>
  <si>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</si>
  <si>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</si>
  <si>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</si>
  <si>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</si>
  <si>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</si>
  <si>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</si>
  <si>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</si>
  <si>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</si>
  <si>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</si>
  <si>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</si>
  <si>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</si>
  <si>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</si>
  <si>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</si>
  <si>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</si>
  <si>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</si>
  <si>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</si>
  <si>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</si>
  <si>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</si>
  <si>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</si>
  <si>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</si>
  <si>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</si>
  <si>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</si>
  <si>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</si>
  <si>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</si>
  <si>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</si>
  <si>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</si>
  <si>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</si>
  <si>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</si>
  <si>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</si>
  <si>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</si>
  <si>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</si>
  <si>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</si>
  <si>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</si>
  <si>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</si>
  <si>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</si>
  <si>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</si>
  <si>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</si>
  <si>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</si>
  <si>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</si>
  <si>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</si>
  <si>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</si>
  <si>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</si>
  <si>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</si>
  <si>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</si>
  <si>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</si>
  <si>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</si>
  <si>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</si>
  <si>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</si>
  <si>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</si>
  <si>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</si>
  <si>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</si>
  <si>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</si>
  <si>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</si>
  <si>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</si>
  <si>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</si>
  <si>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</si>
  <si>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</si>
  <si>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</si>
  <si>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</si>
  <si>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</si>
  <si>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</si>
  <si>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</si>
  <si>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</si>
  <si>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</si>
  <si>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</si>
  <si>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</si>
  <si>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</si>
  <si>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</si>
  <si>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</si>
  <si>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</si>
  <si>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</si>
  <si>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</si>
  <si>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</si>
  <si>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</si>
  <si>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</si>
  <si>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</si>
  <si>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</si>
  <si>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</si>
  <si>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</si>
  <si>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</si>
  <si>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</si>
  <si>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</si>
  <si>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</si>
  <si>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</si>
  <si>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</si>
  <si>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</si>
  <si>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</si>
  <si>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</si>
  <si>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</si>
  <si>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</si>
  <si>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</si>
  <si>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</si>
  <si>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</si>
  <si>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</si>
  <si>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</si>
  <si>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</si>
  <si>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</si>
  <si>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</si>
  <si>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</si>
  <si>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</si>
  <si>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</si>
  <si>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</si>
  <si>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</si>
  <si>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</si>
  <si>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</si>
  <si>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</si>
  <si>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</si>
  <si>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</si>
  <si>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</si>
  <si>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</si>
  <si>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</si>
  <si>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</si>
  <si>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</si>
  <si>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</si>
  <si>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</si>
  <si>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</si>
  <si>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</si>
  <si>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</si>
  <si>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</si>
  <si>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</si>
  <si>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</si>
  <si>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</si>
  <si>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</si>
  <si>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</si>
  <si>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</si>
  <si>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</si>
  <si>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</si>
  <si>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</si>
  <si>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</si>
  <si>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</si>
  <si>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</si>
  <si>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</si>
  <si>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</si>
  <si>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</si>
  <si>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</si>
  <si>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</si>
  <si>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</si>
  <si>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</si>
  <si>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</si>
  <si>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</si>
  <si>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</si>
  <si>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</si>
  <si>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</si>
  <si>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</si>
  <si>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</si>
  <si>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</si>
  <si>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</si>
  <si>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</si>
  <si>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</si>
  <si>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</si>
  <si>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</si>
  <si>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</si>
  <si>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</si>
  <si>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</si>
  <si>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</si>
  <si>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</si>
  <si>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</si>
  <si>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</si>
  <si>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</si>
  <si>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</si>
  <si>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</si>
  <si>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</si>
  <si>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</si>
  <si>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</si>
  <si>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</si>
  <si>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</si>
  <si>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</si>
  <si>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</si>
  <si>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</si>
  <si>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</si>
  <si>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</si>
  <si>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</si>
  <si>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</si>
  <si>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</si>
  <si>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</si>
  <si>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</si>
  <si>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</si>
  <si>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</si>
  <si>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</si>
  <si>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</si>
  <si>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</si>
  <si>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</si>
  <si>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</si>
  <si>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</si>
  <si>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</si>
  <si>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</si>
  <si>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</si>
  <si>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</si>
  <si>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</si>
  <si>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</si>
  <si>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</si>
  <si>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</si>
  <si>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</si>
  <si>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</si>
  <si>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</si>
  <si>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</si>
  <si>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</si>
  <si>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</si>
  <si>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</si>
  <si>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</si>
  <si>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</si>
  <si>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</si>
  <si>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</si>
  <si>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</si>
  <si>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</si>
  <si>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</si>
  <si>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</si>
  <si>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</si>
  <si>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</si>
  <si>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</si>
  <si>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</si>
  <si>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</si>
  <si>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</si>
  <si>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</si>
  <si>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</si>
  <si>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</si>
  <si>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</si>
  <si>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</si>
  <si>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</si>
  <si>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</si>
  <si>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</si>
  <si>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</si>
  <si>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</si>
  <si>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</si>
  <si>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</si>
  <si>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</si>
  <si>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</si>
  <si>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</si>
  <si>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</si>
  <si>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</si>
  <si>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</si>
  <si>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</si>
  <si>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</si>
  <si>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</si>
  <si>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</si>
  <si>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</si>
  <si>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</si>
  <si>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</si>
  <si>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</si>
  <si>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</si>
  <si>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</si>
  <si>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</si>
  <si>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</si>
  <si>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</si>
  <si>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</si>
  <si>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</si>
  <si>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</si>
  <si>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</si>
  <si>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</si>
  <si>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</si>
  <si>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</si>
  <si>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</si>
  <si>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</si>
  <si>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</si>
  <si>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</si>
  <si>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</si>
  <si>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</si>
  <si>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</si>
  <si>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</si>
  <si>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</si>
  <si>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</si>
  <si>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</si>
  <si>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</si>
  <si>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</si>
  <si>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</si>
  <si>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</si>
  <si>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</si>
  <si>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</si>
  <si>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</si>
  <si>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</si>
  <si>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</si>
  <si>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</si>
  <si>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</si>
  <si>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</si>
  <si>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</si>
  <si>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</si>
  <si>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</si>
  <si>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</si>
  <si>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</si>
  <si>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</si>
  <si>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</si>
  <si>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</si>
  <si>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</si>
  <si>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</si>
  <si>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</si>
  <si>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</si>
  <si>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</si>
  <si>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</si>
  <si>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</si>
  <si>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</si>
  <si>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</si>
  <si>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</si>
  <si>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</si>
  <si>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</si>
  <si>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</si>
  <si>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</si>
  <si>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</si>
  <si>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</si>
  <si>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</si>
  <si>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</si>
  <si>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</si>
  <si>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</si>
  <si>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</si>
  <si>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</si>
  <si>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</si>
  <si>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</si>
  <si>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</si>
  <si>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</si>
  <si>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</si>
  <si>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</si>
  <si>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</si>
  <si>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</si>
  <si>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</si>
  <si>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</si>
  <si>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</si>
  <si>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</si>
  <si>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</si>
  <si>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</si>
  <si>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</si>
  <si>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</si>
  <si>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</si>
  <si>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</si>
  <si>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</si>
  <si>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</si>
  <si>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</si>
  <si>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</si>
  <si>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</si>
  <si>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</si>
  <si>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</si>
  <si>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</si>
  <si>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</si>
  <si>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</si>
  <si>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</si>
  <si>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</si>
  <si>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</si>
  <si>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</si>
  <si>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</si>
  <si>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</si>
  <si>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</si>
  <si>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</si>
  <si>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</si>
  <si>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</si>
  <si>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</si>
  <si>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</si>
  <si>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</si>
  <si>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</si>
  <si>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</si>
  <si>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</si>
  <si>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</si>
  <si>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</si>
  <si>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</si>
  <si>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</si>
  <si>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</si>
  <si>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</si>
  <si>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</si>
  <si>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</si>
  <si>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</si>
  <si>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</si>
  <si>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</si>
  <si>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</si>
  <si>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</si>
  <si>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</si>
  <si>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</si>
  <si>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</si>
  <si>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</si>
  <si>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</si>
  <si>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</si>
  <si>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</si>
  <si>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</si>
  <si>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</si>
  <si>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</si>
  <si>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</si>
  <si>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</si>
  <si>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</si>
  <si>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</si>
  <si>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</si>
  <si>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</si>
  <si>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</si>
  <si>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</si>
  <si>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</si>
  <si>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</si>
  <si>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</si>
  <si>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</si>
  <si>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</si>
  <si>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</si>
  <si>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</si>
  <si>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</si>
  <si>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</si>
  <si>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</si>
  <si>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</si>
  <si>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</si>
  <si>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</si>
  <si>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</si>
  <si>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</si>
  <si>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</si>
  <si>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</si>
  <si>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</si>
  <si>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</si>
  <si>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</si>
  <si>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</si>
  <si>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</si>
  <si>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</si>
  <si>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</si>
  <si>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</si>
  <si>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</si>
  <si>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</si>
  <si>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</si>
  <si>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</si>
  <si>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</si>
  <si>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</si>
  <si>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</si>
  <si>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</si>
  <si>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</si>
  <si>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</si>
  <si>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</si>
  <si>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</si>
  <si>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</si>
  <si>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</si>
  <si>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</si>
  <si>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</si>
  <si>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</si>
  <si>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</si>
  <si>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</si>
  <si>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</si>
  <si>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</si>
  <si>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</si>
  <si>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</si>
  <si>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</si>
  <si>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</si>
  <si>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</si>
  <si>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</si>
  <si>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</si>
  <si>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</si>
  <si>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</si>
  <si>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</si>
  <si>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</si>
  <si>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</si>
  <si>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</si>
  <si>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</si>
  <si>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</si>
  <si>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</si>
  <si>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</si>
  <si>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</si>
  <si>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</si>
  <si>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</si>
  <si>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</si>
  <si>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</si>
  <si>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</si>
  <si>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</si>
  <si>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</si>
  <si>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</si>
  <si>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</si>
  <si>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</si>
  <si>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</si>
  <si>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</si>
  <si>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</si>
  <si>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</si>
  <si>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</si>
  <si>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</si>
  <si>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</si>
  <si>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</si>
  <si>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</si>
  <si>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</si>
  <si>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</si>
  <si>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</si>
  <si>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</si>
  <si>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</si>
  <si>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</si>
  <si>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</si>
  <si>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</si>
  <si>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</si>
  <si>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</si>
  <si>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</si>
  <si>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</si>
  <si>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</si>
  <si>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</si>
  <si>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</si>
  <si>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</si>
  <si>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</si>
  <si>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</si>
  <si>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</si>
  <si>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</si>
  <si>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</si>
  <si>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</si>
  <si>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</si>
  <si>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</si>
  <si>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</si>
  <si>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</si>
  <si>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</si>
  <si>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</si>
  <si>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</si>
  <si>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</si>
  <si>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</si>
  <si>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</si>
  <si>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</si>
  <si>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</si>
  <si>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</si>
  <si>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</si>
  <si>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</si>
  <si>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</si>
  <si>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</si>
  <si>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</si>
  <si>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</si>
  <si>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</si>
  <si>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</si>
  <si>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</si>
  <si>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</si>
  <si>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</si>
  <si>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</si>
  <si>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</si>
  <si>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</si>
  <si>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</si>
  <si>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</si>
  <si>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</si>
  <si>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</si>
  <si>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</si>
  <si>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</si>
  <si>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</si>
  <si>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</si>
  <si>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</si>
  <si>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</si>
  <si>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</si>
  <si>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</si>
  <si>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</si>
  <si>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</si>
  <si>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</si>
  <si>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</si>
  <si>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</si>
  <si>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</si>
  <si>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</si>
  <si>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</si>
  <si>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</si>
  <si>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</si>
  <si>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</si>
  <si>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</si>
  <si>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</si>
  <si>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</si>
  <si>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</si>
  <si>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</si>
  <si>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</si>
  <si>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</si>
  <si>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</si>
  <si>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</si>
  <si>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</si>
  <si>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</si>
  <si>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</si>
  <si>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</si>
  <si>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</si>
  <si>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</si>
  <si>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</si>
  <si>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</si>
  <si>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</si>
  <si>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</si>
  <si>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</si>
  <si>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</si>
  <si>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</si>
  <si>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</si>
  <si>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</si>
  <si>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</si>
  <si>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</si>
  <si>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</si>
  <si>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</si>
  <si>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</si>
  <si>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</si>
  <si>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</si>
  <si>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</si>
  <si>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</si>
  <si>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</si>
  <si>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</si>
  <si>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</si>
  <si>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</si>
  <si>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</si>
  <si>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</si>
  <si>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</si>
  <si>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</si>
  <si>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</si>
  <si>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</si>
  <si>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</si>
  <si>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</si>
  <si>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</si>
  <si>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</si>
  <si>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</si>
  <si>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</si>
  <si>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</si>
  <si>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</si>
  <si>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</si>
  <si>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</si>
  <si>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</si>
  <si>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</si>
  <si>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</si>
  <si>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</si>
  <si>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</si>
  <si>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</si>
  <si>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</si>
  <si>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</si>
  <si>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</si>
  <si>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</si>
  <si>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</si>
  <si>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</si>
  <si>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</si>
  <si>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</si>
  <si>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</si>
  <si>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</si>
  <si>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</si>
  <si>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</si>
  <si>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</si>
  <si>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</si>
  <si>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</si>
  <si>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</si>
  <si>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</si>
  <si>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</si>
  <si>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</si>
  <si>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</si>
  <si>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</si>
  <si>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</si>
  <si>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</si>
  <si>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</si>
  <si>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</si>
  <si>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</si>
  <si>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</si>
  <si>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</si>
  <si>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</si>
  <si>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</si>
  <si>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</si>
  <si>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</si>
  <si>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</si>
  <si>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</si>
  <si>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</si>
  <si>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</si>
  <si>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</si>
  <si>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</si>
  <si>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</si>
  <si>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</si>
  <si>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</si>
  <si>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</si>
  <si>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</si>
  <si>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</si>
  <si>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</si>
  <si>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</si>
  <si>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</si>
  <si>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</si>
  <si>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</si>
  <si>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</si>
  <si>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</si>
  <si>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</si>
  <si>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</si>
  <si>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</si>
  <si>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</si>
  <si>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</si>
  <si>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</si>
  <si>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</si>
  <si>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</si>
  <si>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</si>
  <si>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</si>
  <si>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</si>
  <si>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</si>
  <si>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</si>
  <si>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</si>
  <si>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</si>
  <si>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</si>
  <si>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</si>
  <si>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</si>
  <si>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</si>
  <si>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</si>
  <si>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</si>
  <si>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</si>
  <si>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</si>
  <si>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</si>
  <si>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</si>
  <si>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</si>
  <si>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</si>
  <si>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</si>
  <si>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</si>
  <si>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</si>
  <si>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</si>
  <si>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</si>
  <si>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</si>
  <si>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</si>
  <si>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</si>
  <si>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</si>
  <si>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</si>
  <si>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</si>
  <si>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</si>
  <si>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</si>
  <si>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</si>
  <si>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</si>
  <si>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</si>
  <si>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</si>
  <si>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</si>
  <si>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</si>
  <si>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</si>
  <si>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</si>
  <si>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</si>
  <si>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</si>
  <si>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</si>
  <si>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</si>
  <si>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</si>
  <si>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</si>
  <si>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</si>
  <si>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</si>
  <si>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</si>
  <si>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</si>
  <si>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</si>
  <si>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</si>
  <si>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</si>
  <si>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</si>
  <si>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</si>
  <si>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</si>
  <si>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</si>
  <si>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</si>
  <si>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</si>
  <si>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</si>
  <si>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</si>
  <si>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</si>
  <si>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</si>
  <si>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</si>
  <si>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</si>
  <si>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</si>
  <si>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</si>
  <si>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</si>
  <si>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</si>
  <si>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</si>
  <si>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</si>
  <si>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</si>
  <si>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</si>
  <si>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</si>
  <si>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</si>
  <si>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</si>
  <si>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</si>
  <si>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</si>
  <si>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</si>
  <si>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</si>
  <si>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</si>
  <si>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</si>
  <si>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</si>
  <si>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</si>
  <si>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</si>
  <si>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</si>
  <si>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</si>
  <si>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</si>
  <si>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</si>
  <si>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</si>
  <si>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</si>
  <si>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</si>
  <si>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</si>
  <si>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</si>
  <si>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</si>
  <si>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</si>
  <si>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</si>
  <si>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</si>
  <si>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</si>
  <si>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</si>
  <si>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</si>
  <si>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</si>
  <si>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</si>
  <si>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</si>
  <si>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</si>
  <si>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</si>
  <si>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</si>
  <si>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</si>
  <si>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</si>
  <si>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</si>
  <si>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</si>
  <si>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</si>
  <si>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</si>
  <si>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</si>
  <si>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</si>
  <si>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</si>
  <si>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</si>
  <si>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</si>
  <si>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</si>
  <si>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</si>
  <si>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</si>
  <si>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</si>
  <si>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</si>
  <si>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</si>
  <si>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</si>
  <si>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</si>
  <si>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</si>
  <si>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</si>
  <si>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</si>
  <si>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</si>
  <si>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</si>
  <si>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</si>
  <si>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</si>
  <si>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</si>
  <si>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</si>
  <si>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</si>
  <si>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</si>
  <si>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</si>
  <si>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</si>
  <si>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</si>
  <si>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</si>
  <si>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</si>
  <si>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</si>
  <si>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</si>
  <si>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</si>
  <si>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</si>
  <si>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</si>
  <si>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</si>
  <si>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</si>
  <si>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</si>
  <si>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</si>
  <si>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</si>
  <si>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</si>
  <si>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</si>
  <si>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</si>
  <si>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</si>
  <si>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</si>
  <si>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</si>
  <si>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</si>
  <si>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</si>
  <si>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</si>
  <si>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</si>
  <si>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</si>
  <si>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</si>
  <si>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</si>
  <si>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</si>
  <si>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</si>
  <si>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</si>
  <si>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</si>
  <si>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</si>
  <si>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</si>
  <si>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</si>
  <si>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</si>
  <si>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</si>
  <si>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</si>
  <si>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</si>
  <si>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</si>
  <si>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</si>
  <si>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</si>
  <si>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</si>
  <si>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</si>
  <si>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</si>
  <si>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</si>
  <si>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</si>
  <si>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</si>
  <si>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</si>
  <si>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</si>
  <si>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</si>
  <si>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</si>
  <si>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</si>
  <si>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</si>
  <si>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</si>
  <si>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</si>
  <si>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</si>
  <si>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</si>
  <si>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</si>
  <si>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</si>
  <si>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</si>
  <si>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</si>
  <si>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</si>
  <si>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</si>
  <si>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</si>
  <si>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</si>
  <si>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</si>
  <si>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</si>
  <si>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</si>
  <si>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</si>
  <si>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</si>
  <si>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</si>
  <si>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</si>
  <si>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</si>
  <si>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</si>
  <si>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</si>
  <si>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</si>
  <si>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</si>
  <si>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</si>
  <si>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</si>
  <si>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</si>
  <si>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</si>
  <si>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</si>
  <si>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</si>
  <si>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</si>
  <si>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</si>
  <si>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</si>
  <si>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</si>
  <si>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</si>
  <si>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</si>
  <si>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</si>
  <si>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</si>
  <si>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</si>
  <si>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</si>
  <si>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</si>
  <si>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</si>
  <si>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</si>
  <si>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</si>
  <si>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</si>
  <si>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</si>
  <si>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</si>
  <si>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</si>
  <si>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</si>
  <si>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</si>
  <si>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</si>
  <si>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</si>
  <si>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</si>
  <si>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</si>
  <si>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</si>
  <si>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</si>
  <si>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</si>
  <si>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</si>
  <si>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</si>
  <si>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</si>
  <si>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</si>
  <si>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</si>
  <si>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</si>
  <si>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</si>
  <si>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</si>
  <si>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</si>
  <si>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</si>
  <si>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</si>
  <si>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</si>
  <si>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</si>
  <si>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</si>
  <si>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</si>
  <si>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</si>
  <si>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</si>
  <si>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</si>
  <si>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</si>
  <si>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</si>
  <si>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</si>
  <si>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</si>
  <si>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</si>
  <si>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</si>
  <si>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</si>
  <si>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</si>
  <si>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</si>
  <si>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</si>
  <si>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</si>
  <si>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</si>
  <si>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</si>
  <si>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</si>
  <si>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</si>
  <si>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</si>
  <si>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</si>
  <si>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</si>
  <si>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</si>
  <si>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</si>
  <si>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</si>
  <si>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</si>
  <si>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</si>
  <si>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</si>
  <si>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</si>
  <si>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</si>
  <si>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</si>
  <si>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</si>
  <si>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</si>
  <si>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</si>
  <si>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</si>
  <si>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</si>
  <si>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</si>
  <si>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</si>
  <si>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</si>
  <si>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</si>
  <si>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</si>
  <si>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</si>
  <si>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</si>
  <si>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</si>
  <si>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</si>
  <si>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</si>
  <si>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</si>
  <si>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</si>
  <si>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</si>
  <si>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</si>
  <si>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</si>
  <si>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</si>
  <si>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</si>
  <si>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</si>
  <si>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</si>
  <si>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</si>
  <si>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</si>
  <si>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</si>
  <si>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</si>
  <si>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</si>
  <si>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</si>
  <si>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</si>
  <si>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</si>
  <si>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</si>
  <si>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</si>
  <si>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</si>
  <si>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</si>
  <si>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</si>
  <si>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</si>
  <si>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</si>
  <si>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</si>
  <si>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</si>
  <si>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</si>
  <si>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</si>
  <si>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</si>
  <si>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</si>
  <si>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</si>
  <si>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</si>
  <si>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</si>
  <si>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</si>
  <si>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</si>
  <si>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</si>
  <si>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</si>
  <si>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</si>
  <si>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</si>
  <si>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</si>
  <si>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</si>
  <si>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</si>
  <si>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</si>
  <si>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</si>
  <si>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</si>
  <si>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</si>
  <si>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</si>
  <si>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</si>
  <si>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</si>
  <si>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</si>
  <si>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</si>
  <si>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</si>
  <si>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</si>
  <si>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</si>
  <si>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</si>
  <si>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</si>
  <si>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</si>
  <si>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</si>
  <si>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</si>
  <si>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</si>
  <si>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</si>
  <si>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</si>
  <si>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</si>
  <si>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</si>
  <si>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</si>
  <si>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</si>
  <si>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</si>
  <si>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</si>
  <si>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</si>
  <si>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</si>
  <si>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</si>
  <si>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</si>
  <si>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</si>
  <si>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</si>
  <si>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</si>
  <si>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</si>
  <si>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</si>
  <si>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</si>
  <si>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</si>
  <si>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</si>
  <si>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</si>
  <si>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</si>
  <si>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</si>
  <si>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</si>
  <si>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</si>
  <si>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</si>
  <si>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</si>
  <si>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</si>
  <si>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</si>
  <si>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</si>
  <si>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</si>
  <si>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</si>
  <si>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</si>
  <si>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</si>
  <si>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</si>
  <si>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</si>
  <si>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</si>
  <si>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</si>
  <si>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</si>
  <si>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</si>
  <si>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</si>
  <si>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</si>
  <si>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</si>
  <si>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</si>
  <si>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</si>
  <si>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</si>
  <si>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</si>
  <si>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</si>
  <si>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</si>
  <si>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</si>
  <si>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</si>
  <si>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</si>
  <si>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</si>
  <si>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</si>
  <si>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</si>
  <si>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</si>
  <si>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</si>
  <si>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</si>
  <si>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</si>
  <si>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</si>
  <si>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</si>
  <si>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</si>
  <si>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</si>
  <si>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</si>
  <si>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</si>
  <si>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</si>
  <si>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</si>
  <si>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</si>
  <si>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</si>
  <si>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</si>
  <si>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</si>
  <si>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</si>
  <si>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</si>
  <si>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</si>
  <si>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</si>
  <si>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</si>
  <si>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</si>
  <si>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</si>
  <si>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</si>
  <si>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</si>
  <si>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</si>
  <si>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</si>
  <si>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</si>
  <si>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</si>
  <si>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</si>
  <si>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</si>
  <si>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</si>
  <si>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</si>
  <si>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</si>
  <si>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</si>
  <si>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</si>
  <si>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</si>
  <si>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</si>
  <si>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</si>
  <si>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</si>
  <si>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</si>
  <si>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</si>
  <si>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</si>
  <si>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</si>
  <si>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</si>
  <si>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</si>
  <si>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</si>
  <si>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</si>
  <si>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</si>
  <si>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</si>
  <si>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</si>
  <si>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</si>
  <si>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</si>
  <si>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</si>
  <si>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</si>
  <si>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</si>
  <si>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</si>
  <si>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</si>
  <si>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</si>
  <si>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</si>
  <si>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</si>
  <si>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</si>
  <si>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</si>
  <si>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</si>
  <si>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</si>
  <si>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</si>
  <si>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</si>
  <si>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</si>
  <si>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</si>
  <si>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</si>
  <si>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</si>
  <si>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</si>
  <si>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</si>
  <si>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</si>
  <si>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</si>
  <si>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</si>
  <si>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</si>
  <si>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</si>
  <si>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</si>
  <si>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</si>
  <si>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</si>
  <si>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</si>
  <si>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</si>
  <si>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</si>
  <si>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</si>
  <si>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</si>
  <si>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</si>
  <si>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</si>
  <si>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</si>
  <si>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</si>
  <si>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</si>
  <si>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</si>
  <si>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</si>
  <si>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</si>
  <si>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</si>
  <si>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</si>
  <si>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</si>
  <si>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</si>
  <si>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</si>
  <si>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</si>
  <si>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</si>
  <si>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</si>
  <si>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</si>
  <si>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</si>
  <si>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</si>
  <si>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</si>
  <si>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</si>
  <si>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</si>
  <si>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</si>
  <si>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</si>
  <si>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</si>
  <si>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</si>
  <si>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</si>
  <si>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</si>
  <si>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</si>
  <si>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</si>
  <si>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</si>
  <si>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</si>
  <si>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</si>
  <si>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</si>
  <si>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</si>
  <si>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</si>
  <si>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</si>
  <si>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</si>
  <si>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</si>
  <si>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</si>
  <si>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</si>
  <si>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</si>
  <si>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</si>
  <si>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</si>
  <si>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</si>
  <si>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</si>
  <si>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</si>
  <si>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</si>
  <si>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</si>
  <si>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</si>
  <si>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</si>
  <si>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</si>
  <si>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</si>
  <si>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</si>
  <si>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</si>
  <si>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</si>
  <si>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</si>
  <si>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</si>
  <si>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</si>
  <si>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</si>
  <si>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</si>
  <si>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</si>
  <si>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</si>
  <si>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</si>
  <si>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</si>
  <si>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</si>
  <si>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</si>
  <si>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</si>
  <si>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</si>
  <si>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</si>
  <si>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</si>
  <si>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</si>
  <si>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</si>
  <si>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</si>
  <si>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</si>
  <si>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</si>
  <si>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</si>
  <si>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</si>
  <si>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</si>
  <si>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</si>
  <si>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</si>
  <si>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</si>
  <si>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</si>
  <si>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</si>
  <si>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</si>
  <si>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</si>
  <si>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</si>
  <si>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</si>
  <si>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</si>
  <si>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</si>
  <si>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</si>
  <si>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</si>
  <si>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</si>
  <si>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</si>
  <si>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</si>
  <si>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</si>
  <si>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</si>
  <si>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</si>
  <si>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</si>
  <si>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</si>
  <si>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</si>
  <si>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</si>
  <si>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</si>
  <si>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</si>
  <si>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</si>
  <si>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</si>
  <si>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</si>
  <si>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</si>
  <si>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</si>
  <si>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</si>
  <si>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</si>
  <si>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</si>
  <si>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</si>
  <si>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</si>
  <si>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</si>
  <si>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</si>
  <si>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</si>
  <si>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</si>
  <si>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</si>
  <si>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</si>
  <si>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</si>
  <si>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</si>
  <si>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</si>
  <si>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</si>
  <si>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</si>
  <si>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</si>
  <si>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</si>
  <si>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</si>
  <si>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</si>
  <si>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</si>
  <si>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</si>
  <si>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</si>
  <si>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</si>
  <si>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</si>
  <si>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</si>
  <si>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</si>
  <si>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</si>
  <si>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</si>
  <si>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</si>
  <si>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</si>
  <si>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</si>
  <si>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</si>
  <si>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</si>
  <si>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</si>
  <si>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</si>
  <si>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</si>
  <si>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</si>
  <si>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</si>
  <si>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</si>
  <si>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</si>
  <si>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</si>
  <si>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</si>
  <si>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</si>
  <si>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</si>
  <si>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</si>
  <si>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</si>
  <si>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</si>
  <si>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</si>
  <si>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</si>
  <si>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</si>
  <si>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</si>
  <si>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</si>
  <si>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</si>
  <si>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</si>
  <si>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</si>
  <si>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</si>
  <si>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</si>
  <si>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</si>
  <si>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</si>
  <si>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</si>
  <si>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</si>
  <si>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</si>
  <si>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</si>
  <si>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</si>
  <si>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</si>
  <si>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</si>
  <si>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</si>
  <si>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</si>
  <si>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</si>
  <si>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</si>
  <si>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</si>
  <si>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</si>
  <si>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</si>
  <si>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</si>
  <si>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</si>
  <si>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</si>
  <si>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</si>
  <si>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</si>
  <si>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</si>
  <si>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</si>
  <si>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</si>
  <si>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</si>
  <si>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</si>
  <si>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</si>
  <si>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</si>
  <si>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</si>
  <si>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</si>
  <si>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</si>
  <si>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</si>
  <si>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</si>
  <si>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</si>
  <si>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</si>
  <si>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</si>
  <si>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</si>
  <si>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</si>
  <si>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</si>
  <si>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</si>
  <si>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</si>
  <si>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</si>
  <si>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</si>
  <si>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</si>
  <si>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</si>
  <si>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</si>
  <si>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</si>
  <si>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</si>
  <si>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</si>
  <si>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</si>
  <si>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</si>
  <si>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</si>
  <si>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</si>
  <si>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</si>
  <si>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</si>
  <si>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</si>
  <si>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</si>
  <si>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</si>
  <si>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</si>
  <si>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</si>
  <si>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</si>
  <si>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</si>
  <si>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</si>
  <si>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</si>
  <si>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</si>
  <si>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</si>
  <si>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</si>
  <si>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</si>
  <si>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</si>
  <si>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</si>
  <si>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</si>
  <si>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</si>
  <si>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</si>
  <si>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</si>
  <si>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</si>
  <si>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</si>
  <si>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</si>
  <si>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</si>
  <si>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</si>
  <si>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</si>
  <si>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</si>
  <si>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</si>
  <si>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</si>
  <si>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</si>
  <si>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</si>
  <si>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</si>
  <si>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</si>
  <si>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</si>
  <si>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</si>
  <si>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</si>
  <si>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</si>
  <si>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</si>
  <si>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</si>
  <si>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</si>
  <si>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</si>
  <si>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</si>
  <si>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</si>
  <si>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</si>
  <si>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</si>
  <si>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</si>
  <si>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</si>
  <si>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</si>
  <si>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</si>
  <si>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</si>
  <si>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</si>
  <si>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</si>
  <si>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</si>
  <si>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</si>
  <si>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</si>
  <si>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</si>
  <si>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</si>
  <si>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</si>
  <si>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</si>
  <si>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</si>
  <si>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</si>
  <si>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</si>
  <si>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</si>
  <si>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</si>
  <si>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</si>
  <si>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</si>
  <si>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</si>
  <si>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</si>
  <si>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</si>
  <si>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</si>
  <si>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</si>
  <si>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</si>
  <si>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</si>
  <si>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</si>
  <si>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</si>
  <si>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</si>
  <si>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</si>
  <si>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</si>
  <si>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</si>
  <si>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</si>
  <si>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</si>
  <si>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</si>
  <si>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</si>
  <si>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</si>
  <si>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</si>
  <si>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</si>
  <si>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</si>
  <si>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</si>
  <si>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</si>
  <si>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</si>
  <si>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</si>
  <si>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</si>
  <si>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</si>
  <si>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</si>
  <si>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</si>
  <si>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</si>
  <si>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</si>
  <si>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</si>
  <si>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</si>
  <si>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</si>
  <si>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</si>
  <si>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</si>
  <si>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</si>
  <si>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</si>
  <si>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</si>
  <si>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</si>
  <si>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</si>
  <si>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</si>
  <si>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</si>
  <si>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</si>
  <si>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</si>
  <si>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</si>
  <si>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</si>
  <si>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</si>
  <si>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</si>
  <si>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</si>
  <si>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</si>
  <si>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</si>
  <si>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</si>
  <si>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</si>
  <si>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</si>
  <si>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</si>
  <si>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</si>
  <si>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</si>
  <si>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</si>
  <si>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</si>
  <si>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</si>
  <si>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</si>
  <si>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</si>
  <si>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</si>
  <si>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</si>
  <si>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</si>
  <si>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</si>
  <si>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</si>
  <si>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</si>
  <si>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</si>
  <si>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</si>
  <si>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</si>
  <si>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</si>
  <si>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</si>
  <si>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</si>
  <si>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</si>
  <si>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</si>
  <si>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</si>
  <si>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</si>
  <si>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</si>
  <si>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</si>
  <si>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</si>
  <si>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</si>
  <si>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</si>
  <si>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</si>
  <si>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</si>
  <si>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</si>
  <si>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</si>
  <si>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</si>
  <si>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</si>
  <si>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</si>
  <si>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</si>
  <si>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</si>
  <si>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</si>
  <si>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</si>
  <si>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</si>
  <si>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</si>
  <si>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</si>
  <si>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</si>
  <si>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</si>
  <si>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</si>
  <si>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</si>
  <si>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</si>
  <si>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</si>
  <si>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</si>
  <si>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</si>
  <si>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</si>
  <si>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</si>
  <si>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</si>
  <si>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</si>
  <si>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</si>
  <si>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</si>
  <si>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</si>
  <si>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</si>
  <si>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</si>
  <si>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</si>
  <si>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</si>
  <si>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</si>
  <si>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</si>
  <si>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</si>
  <si>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</si>
  <si>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</si>
  <si>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</si>
  <si>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</si>
  <si>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</si>
  <si>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</si>
  <si>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</si>
  <si>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</si>
  <si>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</si>
  <si>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</si>
  <si>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</si>
  <si>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</si>
  <si>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</si>
  <si>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</si>
  <si>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</si>
  <si>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</si>
  <si>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</si>
  <si>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</si>
  <si>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</si>
  <si>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</si>
  <si>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</si>
  <si>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</si>
  <si>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</si>
  <si>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</si>
  <si>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</si>
  <si>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</si>
  <si>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</si>
  <si>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</si>
  <si>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</si>
  <si>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</si>
  <si>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</si>
  <si>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</si>
  <si>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</si>
  <si>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</si>
  <si>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</si>
  <si>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</si>
  <si>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</si>
  <si>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</si>
  <si>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</si>
  <si>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</si>
  <si>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</si>
  <si>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</si>
  <si>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</si>
  <si>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</si>
  <si>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</si>
  <si>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</si>
  <si>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</si>
  <si>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</si>
  <si>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</si>
  <si>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</si>
  <si>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</si>
  <si>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</si>
  <si>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</si>
  <si>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</si>
  <si>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</si>
  <si>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</si>
  <si>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</si>
  <si>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</si>
  <si>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</si>
  <si>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</si>
  <si>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</si>
  <si>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</si>
  <si>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</si>
  <si>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</si>
  <si>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</si>
  <si>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</si>
  <si>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</si>
  <si>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</si>
  <si>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</si>
  <si>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</si>
  <si>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</si>
  <si>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</si>
  <si>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</si>
  <si>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</si>
  <si>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</si>
  <si>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</si>
  <si>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</si>
  <si>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</si>
  <si>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</si>
  <si>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</si>
  <si>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</si>
  <si>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</si>
  <si>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</si>
  <si>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</si>
  <si>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</si>
  <si>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</si>
  <si>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</si>
  <si>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</si>
  <si>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</si>
  <si>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</si>
  <si>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</si>
  <si>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</si>
  <si>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</si>
  <si>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</si>
  <si>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</si>
  <si>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</si>
  <si>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</si>
  <si>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</si>
  <si>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</si>
  <si>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</si>
  <si>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</si>
  <si>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</si>
  <si>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</si>
  <si>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</si>
  <si>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</si>
  <si>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</si>
  <si>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</si>
  <si>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</si>
  <si>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</si>
  <si>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</si>
  <si>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</si>
  <si>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</si>
  <si>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</si>
  <si>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</si>
  <si>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</si>
  <si>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</si>
  <si>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</si>
  <si>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</si>
  <si>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</si>
  <si>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</si>
  <si>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</si>
  <si>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</si>
  <si>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</si>
  <si>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</si>
  <si>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</si>
  <si>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</si>
  <si>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</si>
  <si>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</si>
  <si>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</si>
  <si>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</si>
  <si>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</si>
  <si>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</si>
  <si>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</si>
  <si>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</si>
  <si>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</si>
  <si>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</si>
  <si>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</si>
  <si>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</si>
  <si>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</si>
  <si>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</si>
  <si>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</si>
  <si>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</si>
  <si>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</si>
  <si>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</si>
  <si>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</si>
  <si>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</si>
  <si>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</si>
  <si>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</si>
  <si>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</si>
  <si>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</si>
  <si>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</si>
  <si>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</si>
  <si>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</si>
  <si>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</si>
  <si>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</si>
  <si>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</si>
  <si>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</si>
  <si>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</si>
  <si>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</si>
  <si>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</si>
  <si>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</si>
  <si>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</si>
  <si>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</si>
  <si>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</si>
  <si>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</si>
  <si>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</si>
  <si>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</si>
  <si>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</si>
  <si>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</si>
  <si>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</si>
  <si>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</si>
  <si>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</si>
  <si>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</si>
  <si>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</si>
  <si>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</si>
  <si>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</si>
  <si>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</si>
  <si>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</si>
  <si>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</si>
  <si>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</si>
  <si>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</si>
  <si>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</si>
  <si>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</si>
  <si>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</si>
  <si>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</si>
  <si>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</si>
  <si>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</si>
  <si>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</si>
  <si>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</si>
  <si>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</si>
  <si>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</si>
  <si>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</si>
  <si>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</si>
  <si>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</si>
  <si>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</si>
  <si>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</si>
  <si>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</si>
  <si>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</si>
  <si>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</si>
  <si>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</si>
  <si>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</si>
  <si>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</si>
  <si>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</si>
  <si>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</si>
  <si>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</si>
  <si>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</si>
  <si>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</si>
  <si>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</si>
  <si>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</si>
  <si>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</si>
  <si>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</si>
  <si>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</si>
  <si>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</si>
  <si>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</si>
  <si>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</si>
  <si>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</si>
  <si>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</si>
  <si>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</si>
  <si>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</si>
  <si>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</si>
  <si>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</si>
  <si>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</si>
  <si>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</si>
  <si>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</si>
  <si>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</si>
  <si>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</si>
  <si>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</si>
  <si>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</si>
  <si>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</si>
  <si>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</si>
  <si>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</si>
  <si>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</si>
  <si>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</si>
  <si>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</si>
  <si>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</si>
  <si>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</si>
  <si>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</si>
  <si>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</si>
  <si>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</si>
  <si>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</si>
  <si>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</si>
  <si>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</si>
  <si>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</si>
  <si>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</si>
  <si>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</si>
  <si>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</si>
  <si>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</si>
  <si>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</si>
  <si>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</si>
  <si>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</si>
  <si>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</si>
  <si>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</si>
  <si>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</si>
  <si>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</si>
  <si>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</si>
  <si>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</si>
  <si>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</si>
  <si>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</si>
  <si>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</si>
  <si>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</si>
  <si>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</si>
  <si>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</si>
  <si>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</si>
  <si>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</si>
  <si>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</si>
  <si>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</si>
  <si>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</si>
  <si>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</si>
  <si>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</si>
  <si>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</si>
  <si>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</si>
  <si>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</si>
  <si>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</si>
  <si>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</si>
  <si>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</si>
  <si>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</si>
  <si>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</si>
  <si>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</si>
  <si>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</si>
  <si>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</si>
  <si>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</si>
  <si>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</si>
  <si>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</si>
  <si>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</si>
  <si>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</si>
  <si>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</si>
  <si>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</si>
  <si>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</si>
  <si>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</si>
  <si>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</si>
  <si>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</si>
  <si>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</si>
  <si>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</si>
  <si>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</si>
  <si>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</si>
  <si>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</si>
  <si>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</si>
  <si>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</si>
  <si>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</si>
  <si>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</si>
  <si>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</si>
  <si>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</si>
  <si>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</si>
  <si>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</si>
  <si>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</si>
  <si>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</si>
  <si>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</si>
  <si>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</si>
  <si>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</si>
  <si>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</si>
  <si>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</si>
  <si>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</si>
  <si>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</si>
  <si>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</si>
  <si>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</si>
  <si>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</si>
  <si>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</si>
  <si>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</si>
  <si>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</si>
  <si>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</si>
  <si>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</si>
  <si>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</si>
  <si>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</si>
  <si>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</si>
  <si>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</si>
  <si>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</si>
  <si>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</si>
  <si>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</si>
  <si>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</si>
  <si>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</si>
  <si>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</si>
  <si>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</si>
  <si>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</si>
  <si>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</si>
  <si>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</si>
  <si>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</si>
  <si>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</si>
  <si>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</si>
  <si>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</si>
  <si>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</si>
  <si>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</si>
  <si>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</si>
  <si>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</si>
  <si>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</si>
  <si>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</si>
  <si>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</si>
  <si>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</si>
  <si>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</si>
  <si>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</si>
  <si>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</si>
  <si>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</si>
  <si>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</si>
  <si>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</si>
  <si>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</si>
  <si>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</si>
  <si>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</si>
  <si>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</si>
  <si>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</si>
  <si>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</si>
  <si>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</si>
  <si>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</si>
  <si>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</si>
  <si>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</si>
  <si>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</si>
  <si>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</si>
  <si>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</si>
  <si>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</si>
  <si>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</si>
  <si>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</si>
  <si>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</si>
  <si>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</si>
  <si>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</si>
  <si>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</si>
  <si>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</si>
  <si>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</si>
  <si>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</si>
  <si>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</si>
  <si>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</si>
  <si>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</si>
  <si>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</si>
  <si>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</si>
  <si>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</si>
  <si>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</si>
  <si>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</si>
  <si>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</si>
  <si>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</si>
  <si>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</si>
  <si>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</si>
  <si>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</si>
  <si>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</si>
  <si>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</si>
  <si>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</si>
  <si>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</si>
  <si>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</si>
  <si>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</si>
  <si>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</si>
  <si>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</si>
  <si>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</si>
  <si>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</si>
  <si>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</si>
  <si>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</si>
  <si>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</si>
  <si>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</si>
  <si>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</si>
  <si>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</si>
  <si>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</si>
  <si>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</si>
  <si>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</si>
  <si>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</si>
  <si>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</si>
  <si>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</si>
  <si>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</si>
  <si>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</si>
  <si>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</si>
  <si>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</si>
  <si>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</si>
  <si>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</si>
  <si>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</si>
  <si>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</si>
  <si>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</si>
  <si>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</si>
  <si>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</si>
  <si>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</si>
  <si>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</si>
  <si>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</si>
  <si>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</si>
  <si>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</si>
  <si>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</si>
  <si>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</si>
  <si>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</si>
  <si>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</si>
  <si>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</si>
  <si>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</si>
  <si>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</si>
  <si>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</si>
  <si>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</si>
  <si>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</si>
  <si>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</si>
  <si>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</si>
  <si>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</si>
  <si>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</si>
  <si>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</si>
  <si>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</si>
  <si>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</si>
  <si>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</si>
  <si>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</si>
  <si>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</si>
  <si>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</si>
  <si>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</si>
  <si>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</si>
  <si>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</si>
  <si>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</si>
  <si>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</si>
  <si>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</si>
  <si>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</si>
  <si>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</si>
  <si>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</si>
  <si>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</si>
  <si>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</si>
  <si>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</si>
  <si>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</si>
  <si>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</si>
  <si>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</si>
  <si>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</si>
  <si>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</si>
  <si>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</si>
  <si>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</si>
  <si>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</si>
  <si>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</si>
  <si>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</si>
  <si>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</si>
  <si>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</si>
  <si>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</si>
  <si>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</si>
  <si>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</si>
  <si>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</si>
  <si>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</si>
  <si>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</si>
  <si>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</si>
  <si>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</si>
  <si>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</si>
  <si>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</si>
  <si>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</si>
  <si>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</si>
  <si>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</si>
  <si>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</si>
  <si>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</si>
  <si>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</si>
  <si>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</si>
  <si>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</si>
  <si>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</si>
  <si>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</si>
  <si>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</si>
  <si>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</si>
  <si>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</si>
  <si>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</si>
  <si>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</si>
  <si>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</si>
  <si>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</si>
  <si>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</si>
  <si>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</si>
  <si>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</si>
  <si>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</si>
  <si>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</si>
  <si>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</si>
  <si>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</si>
  <si>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</si>
  <si>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</si>
  <si>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</si>
  <si>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</si>
  <si>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</si>
  <si>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</si>
  <si>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</si>
  <si>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</si>
  <si>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</si>
  <si>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</si>
  <si>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</si>
  <si>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</si>
  <si>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</si>
  <si>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</si>
  <si>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</si>
  <si>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</si>
  <si>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</si>
  <si>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</si>
  <si>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</si>
  <si>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</si>
  <si>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</si>
  <si>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</si>
  <si>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</si>
  <si>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</si>
  <si>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</si>
  <si>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</si>
  <si>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</si>
  <si>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</si>
  <si>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</si>
  <si>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</si>
  <si>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</si>
  <si>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</si>
  <si>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</si>
  <si>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</si>
  <si>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</si>
  <si>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</si>
  <si>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</si>
  <si>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</si>
  <si>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</si>
  <si>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</si>
  <si>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</si>
  <si>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</si>
  <si>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</si>
  <si>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</si>
  <si>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</si>
  <si>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</si>
  <si>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</si>
  <si>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</si>
  <si>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</si>
  <si>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</si>
  <si>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</si>
  <si>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</si>
  <si>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</si>
  <si>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</si>
  <si>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</si>
  <si>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</si>
  <si>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</si>
  <si>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</si>
  <si>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</si>
  <si>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</si>
  <si>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</si>
  <si>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</si>
  <si>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</si>
  <si>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</si>
  <si>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</si>
  <si>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</si>
  <si>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</si>
  <si>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</si>
  <si>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</si>
  <si>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</si>
  <si>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</si>
  <si>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</si>
  <si>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</si>
  <si>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</si>
  <si>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</si>
  <si>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</si>
  <si>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</si>
  <si>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</si>
  <si>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</si>
  <si>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</si>
  <si>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</si>
  <si>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</si>
  <si>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</si>
  <si>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</si>
  <si>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</si>
  <si>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</si>
  <si>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</si>
  <si>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</si>
  <si>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</si>
  <si>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</si>
  <si>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</si>
  <si>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</si>
  <si>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</si>
  <si>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</si>
  <si>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</si>
  <si>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</si>
  <si>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</si>
  <si>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</si>
  <si>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</si>
  <si>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</si>
  <si>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</si>
  <si>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</si>
  <si>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</si>
  <si>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</si>
  <si>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</si>
  <si>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</si>
  <si>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</si>
  <si>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</si>
  <si>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</si>
  <si>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</si>
  <si>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</si>
  <si>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</si>
  <si>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</si>
  <si>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</si>
  <si>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</si>
  <si>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</si>
  <si>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</si>
  <si>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</si>
  <si>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</si>
  <si>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</si>
  <si>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</si>
  <si>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</si>
  <si>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</si>
  <si>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</si>
  <si>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</si>
  <si>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</si>
  <si>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</si>
  <si>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</si>
  <si>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</si>
  <si>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</si>
  <si>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</si>
  <si>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</si>
  <si>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</si>
  <si>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</si>
  <si>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</si>
  <si>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</si>
  <si>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</si>
  <si>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</si>
  <si>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</si>
  <si>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</si>
  <si>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</si>
  <si>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</si>
  <si>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</si>
  <si>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</si>
  <si>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</si>
  <si>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</si>
  <si>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</si>
  <si>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</si>
  <si>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</si>
  <si>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</si>
  <si>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</si>
  <si>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</si>
  <si>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</si>
  <si>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</si>
  <si>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</si>
  <si>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</si>
  <si>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</si>
  <si>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</si>
  <si>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</si>
  <si>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</si>
  <si>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</si>
  <si>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</si>
  <si>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</si>
  <si>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</si>
  <si>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</si>
  <si>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</si>
  <si>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</si>
  <si>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</si>
  <si>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</si>
  <si>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</si>
  <si>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</si>
  <si>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</si>
  <si>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</si>
  <si>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</si>
  <si>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</si>
  <si>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</si>
  <si>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</si>
  <si>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</si>
  <si>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</si>
  <si>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</si>
  <si>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</si>
  <si>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</si>
  <si>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</si>
  <si>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</si>
  <si>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</si>
  <si>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</si>
  <si>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</si>
  <si>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</si>
  <si>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</si>
  <si>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</si>
  <si>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</si>
  <si>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</si>
  <si>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</si>
  <si>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</si>
  <si>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</si>
  <si>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</si>
  <si>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</si>
  <si>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</si>
  <si>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</si>
  <si>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</si>
  <si>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</si>
  <si>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</si>
  <si>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</si>
  <si>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</si>
  <si>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</si>
  <si>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</si>
  <si>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</si>
  <si>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</si>
  <si>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</si>
  <si>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</si>
  <si>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</si>
  <si>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</si>
  <si>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</si>
  <si>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</si>
  <si>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</si>
  <si>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</si>
  <si>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</si>
  <si>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</si>
  <si>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</si>
  <si>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</si>
  <si>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</si>
  <si>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</si>
  <si>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</si>
  <si>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</si>
  <si>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</si>
  <si>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</si>
  <si>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</si>
  <si>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</si>
  <si>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</si>
  <si>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</si>
  <si>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</si>
  <si>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</si>
  <si>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</si>
  <si>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</si>
  <si>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</si>
  <si>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</si>
  <si>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</si>
  <si>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</si>
  <si>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</si>
  <si>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</si>
  <si>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</si>
  <si>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</si>
  <si>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</si>
  <si>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</si>
  <si>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</si>
  <si>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</si>
  <si>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</si>
  <si>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</si>
  <si>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</si>
  <si>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</si>
  <si>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</si>
  <si>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</si>
  <si>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</si>
  <si>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</si>
  <si>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</si>
  <si>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</si>
  <si>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</si>
  <si>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</si>
  <si>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</si>
  <si>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</si>
  <si>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</si>
  <si>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</si>
  <si>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</si>
  <si>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</si>
  <si>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</si>
  <si>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</si>
  <si>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</si>
  <si>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</si>
  <si>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</si>
  <si>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</si>
  <si>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</si>
  <si>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</si>
  <si>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</si>
  <si>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</si>
  <si>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</si>
  <si>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</si>
  <si>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</si>
  <si>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</si>
  <si>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</si>
  <si>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</si>
  <si>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</si>
  <si>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</si>
  <si>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</si>
  <si>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</si>
  <si>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</si>
  <si>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</si>
  <si>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</si>
  <si>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</si>
  <si>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</si>
  <si>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</si>
  <si>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</si>
  <si>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</si>
  <si>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</si>
  <si>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</si>
  <si>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</si>
  <si>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</si>
  <si>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</si>
  <si>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</si>
  <si>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</si>
  <si>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</si>
  <si>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</si>
  <si>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</si>
  <si>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</si>
  <si>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</si>
  <si>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</si>
  <si>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</si>
  <si>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</si>
  <si>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</si>
  <si>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</si>
  <si>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</si>
  <si>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</si>
  <si>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</si>
  <si>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</si>
  <si>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</si>
  <si>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</si>
  <si>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</si>
  <si>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</si>
  <si>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</si>
  <si>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</si>
  <si>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</si>
  <si>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</si>
  <si>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</si>
  <si>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</si>
  <si>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</si>
  <si>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</si>
  <si>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</si>
  <si>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</si>
  <si>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</si>
  <si>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</si>
  <si>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</si>
  <si>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</si>
  <si>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</si>
  <si>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</si>
  <si>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</si>
  <si>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</si>
  <si>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</si>
  <si>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</si>
  <si>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</si>
  <si>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</si>
  <si>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</si>
  <si>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</si>
  <si>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</si>
  <si>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</si>
  <si>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</si>
  <si>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</si>
  <si>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</si>
  <si>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</si>
  <si>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</si>
  <si>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</si>
  <si>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</si>
  <si>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</si>
  <si>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</si>
  <si>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</si>
  <si>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</si>
  <si>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</si>
  <si>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</si>
  <si>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</si>
  <si>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</si>
  <si>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</si>
  <si>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</si>
  <si>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</si>
  <si>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</si>
  <si>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</si>
  <si>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</si>
  <si>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</si>
  <si>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</si>
  <si>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</si>
  <si>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</si>
  <si>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</si>
  <si>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</si>
  <si>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</si>
  <si>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</si>
  <si>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</si>
  <si>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</si>
  <si>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</si>
  <si>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</si>
  <si>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</si>
  <si>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</si>
  <si>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</si>
  <si>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</si>
  <si>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</si>
  <si>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</si>
  <si>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</si>
  <si>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</si>
  <si>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</si>
  <si>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</si>
  <si>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</si>
  <si>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</si>
  <si>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</si>
  <si>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</si>
  <si>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</si>
  <si>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</si>
  <si>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</si>
  <si>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</si>
  <si>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</si>
  <si>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</si>
  <si>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</si>
  <si>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</si>
  <si>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</si>
  <si>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</si>
  <si>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</si>
  <si>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</si>
  <si>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</si>
  <si>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</si>
  <si>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</si>
  <si>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</si>
  <si>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</si>
  <si>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</si>
  <si>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</si>
  <si>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</si>
  <si>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</si>
  <si>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</si>
  <si>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</si>
  <si>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</si>
  <si>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</si>
  <si>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</si>
  <si>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</si>
  <si>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</si>
  <si>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</si>
  <si>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</si>
  <si>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</si>
  <si>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</si>
  <si>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</si>
  <si>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</si>
  <si>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</si>
  <si>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</si>
  <si>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</si>
  <si>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</si>
  <si>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</si>
  <si>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</si>
  <si>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</si>
  <si>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</si>
  <si>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</si>
  <si>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</si>
  <si>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</si>
  <si>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</si>
  <si>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</si>
  <si>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</si>
  <si>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</si>
  <si>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</si>
  <si>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</si>
  <si>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</si>
  <si>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</si>
  <si>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</si>
  <si>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</si>
  <si>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</si>
  <si>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</si>
  <si>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</si>
  <si>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</si>
  <si>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</si>
  <si>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</si>
  <si>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</si>
  <si>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</si>
  <si>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</si>
  <si>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</si>
  <si>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</si>
  <si>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</si>
  <si>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</si>
  <si>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</si>
  <si>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</si>
  <si>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</si>
  <si>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</si>
  <si>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</si>
  <si>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</si>
  <si>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</si>
  <si>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</si>
  <si>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</si>
  <si>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</si>
  <si>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</si>
  <si>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</si>
  <si>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</si>
  <si>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</si>
  <si>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</si>
  <si>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</si>
  <si>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</si>
  <si>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</si>
  <si>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</si>
  <si>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</si>
  <si>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</si>
  <si>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</si>
  <si>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</si>
  <si>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</si>
  <si>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</si>
  <si>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</si>
  <si>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</si>
  <si>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</si>
  <si>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</si>
  <si>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</si>
  <si>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</si>
  <si>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</si>
  <si>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</si>
  <si>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</si>
  <si>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</si>
  <si>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</si>
  <si>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</si>
  <si>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</si>
  <si>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</si>
  <si>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</si>
  <si>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</si>
  <si>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</si>
  <si>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</si>
  <si>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</si>
  <si>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</si>
  <si>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</si>
  <si>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</si>
  <si>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</si>
  <si>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</si>
  <si>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</si>
  <si>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</si>
  <si>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</si>
  <si>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</si>
  <si>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</si>
  <si>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</si>
  <si>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</si>
  <si>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</si>
  <si>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</si>
  <si>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</si>
  <si>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</si>
  <si>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</si>
  <si>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</si>
  <si>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</si>
  <si>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</si>
  <si>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</si>
  <si>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</si>
  <si>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</si>
  <si>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</si>
  <si>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</si>
  <si>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</si>
  <si>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</si>
  <si>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</si>
  <si>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</si>
  <si>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</si>
  <si>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</si>
  <si>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</si>
  <si>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</si>
  <si>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</si>
  <si>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</si>
  <si>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</si>
  <si>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</si>
  <si>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</si>
  <si>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</si>
  <si>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</si>
  <si>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</si>
  <si>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</si>
  <si>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</si>
  <si>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</si>
  <si>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</si>
  <si>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</si>
  <si>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</si>
  <si>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</si>
  <si>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</si>
  <si>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</si>
  <si>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</si>
  <si>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</si>
  <si>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</si>
  <si>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</si>
  <si>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</si>
  <si>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</si>
  <si>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</si>
  <si>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</si>
  <si>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</si>
  <si>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</si>
  <si>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</si>
  <si>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</si>
  <si>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</si>
  <si>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</si>
  <si>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</si>
  <si>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</si>
  <si>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</si>
  <si>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</si>
  <si>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</si>
  <si>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</si>
  <si>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</si>
  <si>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</si>
  <si>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</si>
  <si>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</si>
  <si>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</si>
  <si>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</si>
  <si>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</si>
  <si>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</si>
  <si>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</si>
  <si>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</si>
  <si>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</si>
  <si>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</si>
  <si>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</si>
  <si>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</si>
  <si>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</si>
  <si>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</si>
  <si>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</si>
  <si>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</si>
  <si>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</si>
  <si>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</si>
  <si>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</si>
  <si>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</si>
  <si>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</si>
  <si>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</si>
  <si>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</si>
  <si>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</si>
  <si>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</si>
  <si>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</si>
  <si>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</si>
  <si>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</si>
  <si>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</si>
  <si>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</si>
  <si>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</si>
  <si>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</si>
  <si>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</si>
  <si>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</si>
  <si>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</si>
  <si>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</si>
  <si>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</si>
  <si>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</si>
  <si>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</si>
  <si>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</si>
  <si>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</si>
  <si>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</si>
  <si>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</si>
  <si>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</si>
  <si>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</si>
  <si>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</si>
  <si>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</si>
  <si>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</si>
  <si>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</si>
  <si>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</si>
  <si>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</si>
  <si>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</si>
  <si>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</si>
  <si>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</si>
  <si>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</si>
  <si>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</si>
  <si>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</si>
  <si>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</si>
  <si>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</si>
  <si>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</si>
  <si>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</si>
  <si>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</si>
  <si>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</si>
  <si>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</si>
  <si>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</si>
  <si>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</si>
  <si>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</si>
  <si>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</si>
  <si>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</si>
  <si>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</si>
  <si>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</si>
  <si>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</si>
  <si>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</si>
  <si>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</si>
  <si>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</si>
  <si>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</si>
  <si>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</si>
  <si>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</si>
  <si>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</si>
  <si>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</si>
  <si>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</si>
  <si>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</si>
  <si>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</si>
  <si>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</si>
  <si>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</si>
  <si>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</si>
  <si>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</si>
  <si>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</si>
  <si>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</si>
  <si>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</si>
  <si>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</si>
  <si>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</si>
  <si>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</si>
  <si>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</si>
  <si>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</si>
  <si>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</si>
  <si>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</si>
  <si>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</si>
  <si>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</si>
  <si>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</si>
  <si>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</si>
  <si>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</si>
  <si>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</si>
  <si>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</si>
  <si>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</si>
  <si>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</si>
  <si>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</si>
  <si>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</si>
  <si>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</si>
  <si>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</si>
  <si>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</si>
  <si>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</si>
  <si>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</si>
  <si>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</si>
  <si>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</si>
  <si>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</si>
  <si>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</si>
  <si>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</si>
  <si>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</si>
  <si>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</si>
  <si>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</si>
  <si>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</si>
  <si>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</si>
  <si>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</si>
  <si>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</si>
  <si>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</si>
  <si>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</si>
  <si>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</si>
  <si>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</si>
  <si>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</si>
  <si>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</si>
  <si>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</si>
  <si>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</si>
  <si>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</si>
  <si>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</si>
  <si>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</si>
  <si>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</si>
  <si>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</si>
  <si>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</si>
  <si>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</si>
  <si>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</si>
  <si>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</si>
  <si>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</si>
  <si>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</si>
  <si>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</si>
  <si>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</si>
  <si>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</si>
  <si>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</si>
  <si>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</si>
  <si>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</si>
  <si>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</si>
  <si>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</si>
  <si>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</si>
  <si>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</si>
  <si>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</si>
  <si>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</si>
  <si>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</si>
  <si>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</si>
  <si>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</si>
  <si>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</si>
  <si>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</si>
  <si>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</si>
  <si>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</si>
  <si>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</si>
  <si>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</si>
  <si>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</si>
  <si>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</si>
  <si>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</si>
  <si>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</si>
  <si>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</si>
  <si>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</si>
  <si>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</si>
  <si>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</si>
  <si>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</si>
  <si>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</si>
  <si>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</si>
  <si>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</si>
  <si>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</si>
  <si>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</si>
  <si>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</si>
  <si>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</si>
  <si>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</si>
  <si>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</si>
  <si>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</si>
  <si>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</si>
  <si>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</si>
  <si>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</si>
  <si>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</si>
  <si>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</si>
  <si>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</si>
  <si>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</si>
  <si>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</si>
  <si>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</si>
  <si>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</si>
  <si>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</si>
  <si>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</si>
  <si>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</si>
  <si>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</si>
  <si>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</si>
  <si>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</si>
  <si>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</si>
  <si>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</si>
  <si>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</si>
  <si>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</si>
  <si>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</si>
  <si>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</si>
  <si>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</si>
  <si>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</si>
  <si>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</si>
  <si>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</si>
  <si>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</si>
  <si>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</si>
  <si>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</si>
  <si>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</si>
  <si>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</si>
  <si>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</si>
  <si>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</si>
  <si>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</si>
  <si>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</si>
  <si>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</si>
  <si>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</si>
  <si>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</si>
  <si>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</si>
  <si>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</si>
  <si>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</si>
  <si>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</si>
  <si>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</si>
  <si>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</si>
  <si>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</si>
  <si>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</si>
  <si>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</si>
  <si>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</si>
  <si>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</si>
  <si>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</si>
  <si>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</si>
  <si>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</si>
  <si>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</si>
  <si>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</si>
  <si>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</si>
  <si>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</si>
  <si>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</si>
  <si>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</si>
  <si>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</si>
  <si>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</si>
  <si>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</si>
  <si>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</si>
  <si>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</si>
  <si>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</si>
  <si>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</si>
  <si>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</si>
  <si>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</si>
  <si>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</si>
  <si>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</si>
  <si>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</si>
  <si>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</si>
  <si>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</si>
  <si>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</si>
  <si>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</si>
  <si>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</si>
  <si>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</si>
  <si>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</si>
  <si>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</si>
  <si>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</si>
  <si>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</si>
  <si>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</si>
  <si>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</si>
  <si>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</si>
  <si>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</si>
  <si>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</si>
  <si>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</si>
  <si>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</si>
  <si>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</si>
  <si>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</si>
  <si>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</si>
  <si>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</si>
  <si>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</si>
  <si>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</si>
  <si>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</si>
  <si>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</si>
  <si>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</si>
  <si>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</si>
  <si>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</si>
  <si>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</si>
  <si>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</si>
  <si>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</si>
  <si>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</si>
  <si>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</si>
  <si>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</si>
  <si>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</si>
  <si>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</si>
  <si>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</si>
  <si>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</si>
  <si>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</si>
  <si>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</si>
  <si>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</si>
  <si>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</si>
  <si>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</si>
  <si>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</si>
  <si>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</si>
  <si>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</si>
  <si>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</si>
  <si>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</si>
  <si>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</si>
  <si>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</si>
  <si>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</si>
  <si>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</si>
  <si>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</si>
  <si>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</si>
  <si>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</si>
  <si>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</si>
  <si>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</si>
  <si>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</si>
  <si>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</si>
  <si>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</si>
  <si>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</si>
  <si>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</si>
  <si>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</si>
  <si>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</si>
  <si>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</si>
  <si>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</si>
  <si>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</si>
  <si>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</si>
  <si>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</si>
  <si>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</si>
  <si>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</si>
  <si>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</si>
  <si>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</si>
  <si>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</si>
  <si>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</si>
  <si>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</si>
  <si>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</si>
  <si>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</si>
  <si>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</si>
  <si>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</si>
  <si>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</si>
  <si>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</si>
  <si>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</si>
  <si>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</si>
  <si>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</si>
  <si>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</si>
  <si>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</si>
  <si>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</si>
  <si>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</si>
  <si>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</si>
  <si>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</si>
  <si>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</si>
  <si>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</si>
  <si>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</si>
  <si>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</si>
  <si>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</si>
  <si>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</si>
  <si>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</si>
  <si>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</si>
  <si>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</si>
  <si>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</si>
  <si>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</si>
  <si>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</si>
  <si>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</si>
  <si>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</si>
  <si>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</si>
  <si>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</si>
  <si>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</si>
  <si>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</si>
  <si>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</si>
  <si>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</si>
  <si>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</si>
  <si>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</si>
  <si>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</si>
  <si>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</si>
  <si>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</si>
  <si>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</si>
  <si>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</si>
  <si>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</si>
  <si>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</si>
  <si>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</si>
  <si>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</si>
  <si>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</si>
  <si>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</si>
  <si>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</si>
  <si>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</si>
  <si>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</si>
  <si>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</si>
  <si>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</si>
  <si>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</si>
  <si>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</si>
  <si>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</si>
  <si>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</si>
  <si>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</si>
  <si>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</si>
  <si>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</si>
  <si>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</si>
  <si>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</si>
  <si>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</si>
  <si>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</si>
  <si>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</si>
  <si>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</si>
  <si>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</si>
  <si>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</si>
  <si>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</si>
  <si>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</si>
  <si>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</si>
  <si>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</si>
  <si>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</si>
  <si>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</si>
  <si>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</si>
  <si>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</si>
  <si>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</si>
  <si>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</si>
  <si>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</si>
  <si>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</si>
  <si>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</si>
  <si>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</si>
  <si>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</si>
  <si>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</si>
  <si>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</si>
  <si>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</si>
  <si>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</si>
  <si>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</si>
  <si>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</si>
  <si>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</si>
  <si>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</si>
  <si>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</si>
  <si>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</si>
  <si>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</si>
  <si>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</si>
  <si>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</si>
  <si>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</si>
  <si>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</si>
  <si>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</si>
  <si>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</si>
  <si>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</si>
  <si>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</si>
  <si>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</si>
  <si>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</si>
  <si>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</si>
  <si>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</si>
  <si>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</si>
  <si>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</si>
  <si>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</si>
  <si>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</si>
  <si>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</si>
  <si>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</si>
  <si>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</si>
  <si>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</si>
  <si>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</si>
  <si>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</si>
  <si>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</si>
  <si>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</si>
  <si>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</si>
  <si>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</si>
  <si>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</si>
  <si>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</si>
  <si>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</si>
  <si>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</si>
  <si>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</si>
  <si>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</si>
  <si>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</si>
  <si>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</si>
  <si>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</si>
  <si>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</si>
  <si>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</si>
  <si>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</si>
  <si>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</si>
  <si>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</si>
  <si>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</si>
  <si>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</si>
  <si>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</si>
  <si>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</si>
  <si>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</si>
  <si>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</si>
  <si>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</si>
  <si>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</si>
  <si>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</si>
  <si>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</si>
  <si>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</si>
  <si>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</si>
  <si>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</si>
  <si>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</si>
  <si>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</si>
  <si>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</si>
  <si>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</si>
  <si>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</si>
  <si>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</si>
  <si>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</si>
  <si>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</si>
  <si>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</si>
  <si>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</si>
  <si>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</si>
  <si>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</si>
  <si>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</si>
  <si>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</si>
  <si>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</si>
  <si>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</si>
  <si>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</si>
  <si>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</si>
  <si>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</si>
  <si>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</si>
  <si>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</si>
  <si>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</si>
  <si>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</si>
  <si>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</si>
  <si>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</si>
  <si>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</si>
  <si>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</si>
  <si>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</si>
  <si>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</si>
  <si>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</si>
  <si>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</si>
  <si>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</si>
  <si>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</si>
  <si>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</si>
  <si>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</si>
  <si>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</si>
  <si>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</si>
  <si>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</si>
  <si>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</si>
  <si>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</si>
  <si>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</si>
  <si>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</si>
  <si>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</si>
  <si>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</si>
  <si>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</si>
  <si>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</si>
  <si>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</si>
  <si>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</si>
  <si>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</si>
  <si>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</si>
  <si>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</si>
  <si>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</si>
  <si>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</si>
  <si>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</si>
  <si>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</si>
  <si>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</si>
  <si>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</si>
  <si>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</si>
  <si>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</si>
  <si>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</si>
  <si>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</si>
  <si>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</si>
  <si>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</si>
  <si>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</si>
  <si>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</si>
  <si>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</si>
  <si>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</si>
  <si>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</si>
  <si>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</si>
  <si>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</si>
  <si>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</si>
  <si>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</si>
  <si>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</si>
  <si>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</si>
  <si>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</si>
  <si>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</si>
  <si>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</si>
  <si>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</si>
  <si>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</si>
  <si>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</si>
  <si>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</si>
  <si>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</si>
  <si>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</si>
  <si>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</si>
  <si>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</si>
  <si>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</si>
  <si>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</si>
  <si>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</si>
  <si>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</si>
  <si>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</si>
  <si>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</si>
  <si>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</si>
  <si>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</si>
  <si>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</si>
  <si>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</si>
  <si>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</si>
  <si>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</si>
  <si>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</si>
  <si>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</si>
  <si>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</si>
  <si>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</si>
  <si>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</si>
  <si>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</si>
  <si>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</si>
  <si>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</si>
  <si>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</si>
  <si>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</si>
  <si>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</si>
  <si>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</si>
  <si>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</si>
  <si>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</si>
  <si>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</si>
  <si>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</si>
  <si>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</si>
  <si>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</si>
  <si>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</si>
  <si>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</si>
  <si>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</si>
  <si>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</si>
  <si>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</si>
  <si>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</si>
  <si>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</si>
  <si>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</si>
  <si>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</si>
  <si>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</si>
  <si>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</si>
  <si>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</si>
  <si>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</si>
  <si>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</si>
  <si>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</si>
  <si>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</si>
  <si>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</si>
  <si>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</si>
  <si>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</si>
  <si>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</si>
  <si>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</si>
  <si>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</si>
  <si>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</si>
  <si>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</si>
  <si>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</si>
  <si>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</si>
  <si>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</si>
  <si>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</si>
  <si>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</si>
  <si>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</si>
  <si>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</si>
  <si>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</si>
  <si>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</si>
  <si>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</si>
  <si>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</si>
  <si>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</si>
  <si>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</si>
  <si>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</si>
  <si>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</si>
  <si>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</si>
  <si>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</si>
  <si>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</si>
  <si>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</si>
  <si>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</si>
  <si>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</si>
  <si>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</si>
  <si>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</si>
  <si>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</si>
  <si>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</si>
  <si>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</si>
  <si>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</si>
  <si>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</si>
  <si>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</si>
  <si>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</si>
  <si>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</si>
  <si>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</si>
  <si>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</si>
  <si>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</si>
  <si>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</si>
  <si>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</si>
  <si>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</si>
  <si>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</si>
  <si>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</si>
  <si>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</si>
  <si>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</si>
  <si>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</si>
  <si>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</si>
  <si>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</si>
  <si>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</si>
  <si>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</si>
  <si>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</si>
  <si>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</si>
  <si>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</si>
  <si>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</si>
  <si>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</si>
  <si>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</si>
  <si>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</si>
  <si>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</si>
  <si>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</si>
  <si>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</si>
  <si>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</si>
  <si>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</si>
  <si>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</si>
  <si>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</si>
  <si>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</si>
  <si>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</si>
  <si>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</si>
  <si>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</si>
  <si>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</si>
  <si>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</si>
  <si>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</si>
  <si>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</si>
  <si>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</si>
  <si>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</si>
  <si>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</si>
  <si>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</si>
  <si>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</si>
  <si>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</si>
  <si>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</si>
  <si>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</si>
  <si>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</si>
  <si>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</si>
  <si>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</si>
  <si>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</si>
  <si>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</si>
  <si>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</si>
  <si>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</si>
  <si>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</si>
  <si>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</si>
  <si>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</si>
  <si>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</si>
  <si>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</si>
  <si>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</si>
  <si>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</si>
  <si>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</si>
  <si>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</si>
  <si>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</si>
  <si>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</si>
  <si>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</si>
  <si>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</si>
  <si>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</si>
  <si>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</si>
  <si>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</si>
  <si>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</si>
  <si>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</si>
  <si>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</si>
  <si>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</si>
  <si>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</si>
  <si>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</si>
  <si>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</si>
  <si>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</si>
  <si>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</si>
  <si>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</si>
  <si>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</si>
  <si>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</si>
  <si>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</si>
  <si>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</si>
  <si>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</si>
  <si>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</si>
  <si>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</si>
  <si>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</si>
  <si>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</si>
  <si>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</si>
  <si>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</si>
  <si>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</si>
  <si>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</si>
  <si>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</si>
  <si>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</si>
  <si>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</si>
  <si>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</si>
  <si>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</si>
  <si>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</si>
  <si>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</si>
  <si>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</si>
  <si>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</si>
  <si>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</si>
  <si>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</si>
  <si>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</si>
  <si>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</si>
  <si>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</si>
  <si>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</si>
  <si>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</si>
  <si>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</si>
  <si>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</si>
  <si>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</si>
  <si>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</si>
  <si>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</si>
  <si>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</si>
  <si>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</si>
  <si>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</si>
  <si>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</si>
  <si>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</si>
  <si>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</si>
  <si>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</si>
  <si>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</si>
  <si>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</si>
  <si>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</si>
  <si>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</si>
  <si>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</si>
  <si>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</si>
  <si>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</si>
  <si>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</si>
  <si>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</si>
  <si>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</si>
  <si>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</si>
  <si>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</si>
  <si>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</si>
  <si>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</si>
  <si>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</si>
  <si>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</si>
  <si>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</si>
  <si>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</si>
  <si>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</si>
  <si>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</si>
  <si>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</si>
  <si>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</si>
  <si>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</si>
  <si>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</si>
  <si>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</si>
  <si>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</si>
  <si>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</si>
  <si>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</si>
  <si>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</si>
  <si>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</si>
  <si>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</si>
  <si>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</si>
  <si>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</si>
  <si>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</si>
  <si>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</si>
  <si>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</si>
  <si>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</si>
  <si>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</si>
  <si>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</si>
  <si>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</si>
  <si>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</si>
  <si>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</si>
  <si>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</si>
  <si>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</si>
  <si>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</si>
  <si>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</si>
  <si>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</si>
  <si>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</si>
  <si>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</si>
  <si>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</si>
  <si>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</si>
  <si>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</si>
  <si>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</si>
  <si>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</si>
  <si>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</si>
  <si>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</si>
  <si>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</si>
  <si>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</si>
  <si>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</si>
  <si>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</si>
  <si>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</si>
  <si>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</si>
  <si>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</si>
  <si>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</si>
  <si>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</si>
  <si>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</si>
  <si>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</si>
  <si>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</si>
  <si>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</si>
  <si>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</si>
  <si>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</si>
  <si>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</si>
  <si>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</si>
  <si>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</si>
  <si>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</si>
  <si>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</si>
  <si>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</si>
  <si>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</si>
  <si>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</si>
  <si>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</si>
  <si>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</si>
  <si>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</si>
  <si>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</si>
  <si>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</si>
  <si>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</si>
  <si>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</si>
  <si>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</si>
  <si>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</si>
  <si>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</si>
  <si>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</si>
  <si>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</si>
  <si>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</si>
  <si>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</si>
  <si>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</si>
  <si>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</si>
  <si>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</si>
  <si>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</si>
  <si>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</si>
  <si>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</si>
  <si>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</si>
  <si>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</si>
  <si>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</si>
  <si>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</si>
  <si>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</si>
  <si>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</si>
  <si>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</si>
  <si>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</si>
  <si>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</si>
  <si>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</si>
  <si>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</si>
  <si>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</si>
  <si>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</si>
  <si>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</si>
  <si>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</si>
  <si>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</si>
  <si>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</si>
  <si>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</si>
  <si>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</si>
  <si>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</si>
  <si>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</si>
  <si>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</si>
  <si>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</si>
  <si>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</si>
  <si>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</si>
  <si>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</si>
  <si>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</si>
  <si>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</si>
  <si>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</si>
  <si>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</si>
  <si>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</si>
  <si>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</si>
  <si>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</si>
  <si>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</si>
  <si>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</si>
  <si>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</si>
  <si>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</si>
  <si>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</si>
  <si>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</si>
  <si>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</si>
  <si>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</si>
  <si>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</si>
  <si>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</si>
  <si>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</si>
  <si>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</si>
  <si>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</si>
  <si>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</si>
  <si>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</si>
  <si>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</si>
  <si>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</si>
  <si>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</si>
  <si>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</si>
  <si>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</si>
  <si>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</si>
  <si>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</si>
  <si>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</si>
  <si>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</si>
  <si>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</si>
  <si>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</si>
  <si>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</si>
  <si>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</si>
  <si>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</si>
  <si>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</si>
  <si>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</si>
  <si>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</si>
  <si>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</si>
  <si>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</si>
  <si>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</si>
  <si>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</si>
  <si>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</si>
  <si>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</si>
  <si>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</si>
  <si>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</si>
  <si>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</si>
  <si>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</si>
  <si>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</si>
  <si>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</si>
  <si>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</si>
  <si>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</si>
  <si>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</si>
  <si>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</si>
  <si>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</si>
  <si>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</si>
  <si>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</si>
  <si>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</si>
  <si>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</si>
  <si>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</si>
  <si>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</si>
  <si>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</si>
  <si>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</si>
  <si>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</si>
  <si>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</si>
  <si>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</si>
  <si>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</si>
  <si>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</si>
  <si>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</si>
  <si>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</si>
  <si>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</si>
  <si>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</si>
  <si>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</si>
  <si>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</si>
  <si>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</si>
  <si>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</si>
  <si>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</si>
  <si>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</si>
  <si>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</si>
  <si>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</si>
  <si>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</si>
  <si>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</si>
  <si>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</si>
  <si>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</si>
  <si>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</si>
  <si>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</si>
  <si>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</si>
  <si>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</si>
  <si>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</si>
  <si>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</si>
  <si>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</si>
  <si>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</si>
  <si>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</si>
  <si>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</si>
  <si>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</si>
  <si>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</si>
  <si>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</si>
  <si>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</si>
  <si>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</si>
  <si>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</si>
  <si>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</si>
  <si>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</si>
  <si>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</si>
  <si>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</si>
  <si>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</si>
  <si>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</si>
  <si>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</si>
  <si>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</si>
  <si>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</si>
  <si>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</si>
  <si>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</si>
  <si>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</si>
  <si>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</si>
  <si>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</si>
  <si>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</si>
  <si>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</si>
  <si>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</si>
  <si>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</si>
  <si>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</si>
  <si>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</si>
  <si>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</si>
  <si>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</si>
  <si>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</si>
  <si>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</si>
  <si>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</si>
  <si>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</si>
  <si>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</si>
  <si>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</si>
  <si>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</si>
  <si>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</si>
  <si>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</si>
  <si>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</si>
  <si>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</si>
  <si>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</si>
  <si>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</si>
  <si>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</si>
  <si>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</si>
  <si>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</si>
  <si>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</si>
  <si>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</si>
  <si>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</si>
  <si>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</si>
  <si>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</si>
  <si>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</si>
  <si>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</si>
  <si>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</si>
  <si>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</si>
  <si>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</si>
  <si>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</si>
  <si>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</si>
  <si>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</si>
  <si>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</si>
  <si>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</si>
  <si>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</si>
  <si>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</si>
  <si>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</si>
  <si>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</si>
  <si>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</si>
  <si>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</si>
  <si>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</si>
  <si>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</si>
  <si>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</si>
  <si>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</si>
  <si>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</si>
  <si>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</si>
  <si>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</si>
  <si>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</si>
  <si>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</si>
  <si>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</si>
  <si>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</si>
  <si>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</si>
  <si>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</si>
  <si>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</si>
  <si>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</si>
  <si>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</si>
  <si>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</si>
  <si>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</si>
  <si>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</si>
  <si>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</si>
  <si>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</si>
  <si>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</si>
  <si>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</si>
  <si>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</si>
  <si>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</si>
  <si>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</si>
  <si>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</si>
  <si>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</si>
  <si>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</si>
  <si>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</si>
  <si>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</si>
  <si>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</si>
  <si>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</si>
  <si>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</si>
  <si>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</si>
  <si>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</si>
  <si>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</si>
  <si>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</si>
  <si>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</si>
  <si>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</si>
  <si>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</si>
  <si>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</si>
  <si>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</si>
  <si>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</si>
  <si>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</si>
  <si>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</si>
  <si>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</si>
  <si>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</si>
  <si>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</si>
  <si>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</si>
  <si>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</si>
  <si>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</si>
  <si>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</si>
  <si>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</si>
  <si>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</si>
  <si>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</si>
  <si>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</si>
  <si>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</si>
  <si>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</si>
  <si>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</si>
  <si>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</si>
  <si>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</si>
  <si>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</si>
  <si>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</si>
  <si>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</si>
  <si>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</si>
  <si>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</si>
  <si>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</si>
  <si>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</si>
  <si>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</si>
  <si>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</si>
  <si>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</si>
  <si>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</si>
  <si>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</si>
  <si>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</si>
  <si>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</si>
  <si>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</si>
  <si>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</si>
  <si>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</si>
  <si>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</si>
  <si>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</si>
  <si>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</si>
  <si>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</si>
  <si>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</si>
  <si>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</si>
  <si>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</si>
  <si>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</si>
  <si>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</si>
  <si>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</si>
  <si>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</si>
  <si>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</si>
  <si>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</si>
  <si>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</si>
  <si>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</si>
  <si>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</si>
  <si>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</si>
  <si>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</si>
  <si>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</si>
  <si>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</si>
  <si>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</si>
  <si>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</si>
  <si>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</si>
  <si>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</si>
  <si>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</si>
  <si>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</si>
  <si>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</si>
  <si>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</si>
  <si>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</si>
  <si>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</si>
  <si>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</si>
  <si>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</si>
  <si>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</si>
  <si>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</si>
  <si>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</si>
  <si>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</si>
  <si>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</si>
  <si>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</si>
  <si>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</si>
  <si>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</si>
  <si>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</si>
  <si>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</si>
  <si>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</si>
  <si>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</si>
  <si>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</si>
  <si>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</si>
  <si>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</si>
  <si>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</si>
  <si>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</si>
  <si>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</si>
  <si>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</si>
  <si>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</si>
  <si>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</si>
  <si>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</si>
  <si>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</si>
  <si>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</si>
  <si>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</si>
  <si>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</si>
  <si>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</si>
  <si>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</si>
  <si>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</si>
  <si>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</si>
  <si>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</si>
  <si>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</si>
  <si>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</si>
  <si>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</si>
  <si>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</si>
  <si>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</si>
  <si>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</si>
  <si>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</si>
  <si>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</si>
  <si>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</si>
  <si>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</si>
  <si>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</si>
  <si>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</si>
  <si>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</si>
  <si>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</si>
  <si>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</si>
  <si>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</si>
  <si>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</si>
  <si>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</si>
  <si>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</si>
  <si>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</si>
  <si>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</si>
  <si>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</si>
  <si>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</si>
  <si>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</si>
  <si>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</si>
  <si>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</si>
  <si>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</si>
  <si>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</si>
  <si>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</si>
  <si>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</si>
  <si>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</si>
  <si>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</si>
  <si>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</si>
  <si>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</si>
  <si>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</si>
  <si>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</si>
  <si>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</si>
  <si>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</si>
  <si>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</si>
  <si>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</si>
  <si>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</si>
  <si>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</si>
  <si>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</si>
  <si>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</si>
  <si>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</si>
  <si>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</si>
  <si>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</si>
  <si>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</si>
  <si>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</si>
  <si>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</si>
  <si>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</si>
  <si>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</si>
  <si>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</si>
  <si>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</si>
  <si>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</si>
  <si>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</si>
  <si>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</si>
  <si>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</si>
  <si>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</si>
  <si>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</si>
  <si>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</si>
  <si>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</si>
  <si>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</si>
  <si>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</si>
  <si>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</si>
  <si>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</si>
  <si>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</si>
  <si>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</si>
  <si>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</si>
  <si>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</si>
  <si>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</si>
  <si>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</si>
  <si>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</si>
  <si>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</si>
  <si>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</si>
  <si>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</si>
  <si>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</si>
  <si>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</si>
  <si>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</si>
  <si>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</si>
  <si>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</si>
  <si>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</si>
  <si>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</si>
  <si>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</si>
  <si>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</si>
  <si>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</si>
  <si>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</si>
  <si>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</si>
  <si>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</si>
  <si>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</si>
  <si>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</si>
  <si>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</si>
  <si>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</si>
  <si>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</si>
  <si>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</si>
  <si>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</si>
  <si>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</si>
  <si>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</si>
  <si>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</si>
  <si>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</si>
  <si>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</si>
  <si>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</si>
  <si>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</si>
  <si>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</si>
  <si>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</si>
  <si>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</si>
  <si>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</si>
  <si>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</si>
  <si>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</si>
  <si>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</si>
  <si>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</si>
  <si>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</si>
  <si>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</si>
  <si>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</si>
  <si>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</si>
  <si>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</si>
  <si>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</si>
  <si>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</si>
  <si>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</si>
  <si>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</si>
  <si>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</si>
  <si>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</si>
  <si>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</si>
  <si>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</si>
  <si>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</si>
  <si>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</si>
  <si>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</si>
  <si>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</si>
  <si>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</si>
  <si>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</si>
  <si>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</si>
  <si>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</si>
  <si>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</si>
  <si>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</si>
  <si>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</si>
  <si>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</si>
  <si>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</si>
  <si>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</si>
  <si>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</si>
  <si>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</si>
  <si>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</si>
  <si>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</si>
  <si>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</si>
  <si>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</si>
  <si>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</si>
  <si>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</si>
  <si>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</si>
  <si>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</si>
  <si>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</si>
  <si>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</si>
  <si>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</si>
  <si>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</si>
  <si>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</si>
  <si>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</si>
  <si>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</si>
  <si>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</si>
  <si>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</si>
  <si>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</si>
  <si>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</si>
  <si>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</si>
  <si>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</si>
  <si>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</si>
  <si>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</si>
  <si>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</si>
  <si>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</si>
  <si>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</si>
  <si>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</si>
  <si>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</si>
  <si>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</si>
  <si>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</si>
  <si>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</si>
  <si>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</si>
  <si>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</si>
  <si>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</si>
  <si>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</si>
  <si>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</si>
  <si>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</si>
  <si>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</si>
  <si>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</si>
  <si>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</si>
  <si>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</si>
  <si>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</si>
  <si>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</si>
  <si>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</si>
  <si>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</si>
  <si>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</si>
  <si>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</si>
  <si>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</si>
  <si>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</si>
  <si>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</si>
  <si>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</si>
  <si>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</si>
  <si>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</si>
  <si>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</si>
  <si>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</si>
  <si>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</si>
  <si>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</si>
  <si>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</si>
  <si>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</si>
  <si>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</si>
  <si>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</si>
  <si>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</si>
  <si>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</si>
  <si>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</si>
  <si>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</si>
  <si>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</si>
  <si>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</si>
  <si>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</si>
  <si>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</si>
  <si>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</si>
  <si>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</si>
  <si>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</si>
  <si>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</si>
  <si>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</si>
  <si>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</si>
  <si>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</si>
  <si>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</si>
  <si>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</si>
  <si>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</si>
  <si>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</si>
  <si>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</si>
  <si>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</si>
  <si>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</si>
  <si>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</si>
  <si>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</si>
  <si>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</si>
  <si>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</si>
  <si>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</si>
  <si>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</si>
  <si>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</si>
  <si>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</si>
  <si>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</si>
  <si>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</si>
  <si>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</si>
  <si>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</si>
  <si>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</si>
  <si>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</si>
  <si>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</si>
  <si>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</si>
  <si>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</si>
  <si>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</si>
  <si>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</si>
  <si>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</si>
  <si>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</si>
  <si>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</si>
  <si>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</si>
  <si>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</si>
  <si>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</si>
  <si>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</si>
  <si>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</si>
  <si>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</si>
  <si>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</si>
  <si>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</si>
  <si>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</si>
  <si>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</si>
  <si>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</si>
  <si>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</si>
  <si>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</si>
  <si>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</si>
  <si>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</si>
  <si>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</si>
  <si>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</si>
  <si>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</si>
  <si>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</si>
  <si>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</si>
  <si>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</si>
  <si>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</si>
  <si>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</si>
  <si>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</si>
  <si>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</si>
  <si>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</si>
  <si>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</si>
  <si>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</si>
  <si>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</si>
  <si>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</si>
  <si>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</si>
  <si>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</si>
  <si>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</si>
  <si>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</si>
  <si>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</si>
  <si>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</si>
  <si>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</si>
  <si>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</si>
  <si>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</si>
  <si>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</si>
  <si>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</si>
  <si>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</si>
  <si>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</si>
  <si>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</si>
  <si>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</si>
  <si>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</si>
  <si>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</si>
  <si>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</si>
  <si>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</si>
  <si>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</si>
  <si>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</si>
  <si>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</si>
  <si>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</si>
  <si>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</si>
  <si>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</si>
  <si>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</si>
  <si>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</si>
  <si>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</si>
  <si>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</si>
  <si>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</si>
  <si>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</si>
  <si>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</si>
  <si>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</si>
  <si>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</si>
  <si>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</si>
  <si>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</si>
  <si>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</si>
  <si>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</si>
  <si>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</si>
  <si>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</si>
  <si>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</si>
  <si>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</si>
  <si>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</si>
  <si>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</si>
  <si>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</si>
  <si>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</si>
  <si>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</si>
  <si>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</si>
  <si>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</si>
  <si>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</si>
  <si>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</si>
  <si>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</si>
  <si>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</si>
  <si>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</si>
  <si>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</si>
  <si>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</si>
  <si>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</si>
  <si>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</si>
  <si>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</si>
  <si>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</si>
  <si>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</si>
  <si>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</si>
  <si>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</si>
  <si>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</si>
  <si>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</si>
  <si>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</si>
  <si>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</si>
  <si>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</si>
  <si>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</si>
  <si>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</si>
  <si>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</si>
  <si>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</si>
  <si>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</si>
  <si>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</si>
  <si>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</si>
  <si>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</si>
  <si>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</si>
  <si>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</si>
  <si>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</si>
  <si>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</si>
  <si>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</si>
  <si>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</si>
  <si>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</si>
  <si>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</si>
  <si>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</si>
  <si>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</si>
  <si>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</si>
  <si>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</si>
  <si>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</si>
  <si>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</si>
  <si>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</si>
  <si>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</si>
  <si>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</si>
  <si>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</si>
  <si>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</si>
  <si>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</si>
  <si>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</si>
  <si>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</si>
  <si>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</si>
  <si>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</si>
  <si>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</si>
  <si>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</si>
  <si>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</si>
  <si>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</si>
  <si>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</si>
  <si>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</si>
  <si>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</si>
  <si>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</si>
  <si>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</si>
  <si>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</si>
  <si>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</si>
  <si>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</si>
  <si>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</si>
  <si>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</si>
  <si>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</si>
  <si>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</si>
  <si>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</si>
  <si>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</si>
  <si>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</si>
  <si>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</si>
  <si>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</si>
  <si>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</si>
  <si>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</si>
  <si>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</si>
  <si>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</si>
  <si>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</si>
  <si>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</si>
  <si>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</si>
  <si>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</si>
  <si>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</si>
  <si>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</si>
  <si>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</si>
  <si>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</si>
  <si>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</si>
  <si>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</si>
  <si>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</si>
  <si>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</si>
  <si>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</si>
  <si>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</si>
  <si>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</si>
  <si>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</si>
  <si>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</si>
  <si>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</si>
  <si>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</si>
  <si>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</si>
  <si>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</si>
  <si>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</si>
  <si>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</si>
  <si>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</si>
  <si>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</si>
  <si>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</si>
  <si>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</si>
  <si>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</si>
  <si>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</si>
  <si>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</si>
  <si>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</si>
  <si>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</si>
  <si>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</si>
  <si>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</si>
  <si>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</si>
  <si>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</si>
  <si>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</si>
  <si>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</si>
  <si>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</si>
  <si>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</si>
  <si>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</si>
  <si>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</si>
  <si>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</si>
  <si>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</si>
  <si>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</si>
  <si>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</si>
  <si>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</si>
  <si>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</si>
  <si>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</si>
  <si>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</si>
  <si>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</si>
  <si>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</si>
  <si>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</si>
  <si>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</si>
  <si>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</si>
  <si>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</si>
  <si>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</si>
  <si>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</si>
  <si>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</si>
  <si>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</si>
  <si>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</si>
  <si>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</si>
  <si>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</si>
  <si>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</si>
  <si>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</si>
  <si>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</si>
  <si>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</si>
  <si>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</si>
  <si>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</si>
  <si>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</si>
  <si>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</si>
  <si>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</si>
  <si>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</si>
  <si>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</si>
  <si>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</si>
  <si>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</si>
  <si>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</si>
  <si>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</si>
  <si>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</si>
  <si>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</si>
  <si>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</si>
  <si>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</si>
  <si>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</si>
  <si>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</si>
  <si>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</si>
  <si>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</si>
  <si>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</si>
  <si>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</si>
  <si>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</si>
  <si>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</si>
  <si>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</si>
  <si>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</si>
  <si>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</si>
  <si>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</si>
  <si>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</si>
  <si>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</si>
  <si>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</si>
  <si>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</si>
  <si>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</si>
  <si>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</si>
  <si>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</si>
  <si>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</si>
  <si>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</si>
  <si>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</si>
  <si>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</si>
  <si>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</si>
  <si>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</si>
  <si>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</si>
  <si>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</si>
  <si>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</si>
  <si>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</si>
  <si>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</si>
  <si>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</si>
  <si>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</si>
  <si>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</si>
  <si>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</si>
  <si>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</si>
  <si>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</si>
  <si>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</si>
  <si>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</si>
  <si>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</si>
  <si>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</si>
  <si>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</si>
  <si>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</si>
  <si>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</si>
  <si>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</si>
  <si>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</si>
  <si>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</si>
  <si>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</si>
  <si>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</si>
  <si>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</si>
  <si>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</si>
  <si>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</si>
  <si>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</si>
  <si>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</si>
  <si>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</si>
  <si>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</si>
  <si>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</si>
  <si>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</si>
  <si>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</si>
  <si>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</si>
  <si>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</si>
  <si>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</si>
  <si>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</si>
  <si>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</si>
  <si>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</si>
  <si>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</si>
  <si>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</si>
  <si>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</si>
  <si>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</si>
  <si>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</si>
  <si>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</si>
  <si>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</si>
  <si>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</si>
  <si>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</si>
  <si>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</si>
  <si>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</si>
  <si>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</si>
  <si>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</si>
  <si>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</si>
  <si>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</si>
  <si>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</si>
  <si>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</si>
  <si>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</si>
  <si>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</si>
  <si>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</si>
  <si>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</si>
  <si>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</si>
  <si>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</si>
  <si>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</si>
  <si>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</si>
  <si>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</si>
  <si>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</si>
  <si>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</si>
  <si>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</si>
  <si>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</si>
  <si>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</si>
  <si>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</si>
  <si>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</si>
  <si>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</si>
  <si>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</si>
  <si>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</si>
  <si>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</si>
  <si>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</si>
  <si>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</si>
  <si>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</si>
  <si>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</si>
  <si>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</si>
  <si>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</si>
  <si>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</si>
  <si>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</si>
  <si>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</si>
  <si>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</si>
  <si>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</si>
  <si>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</si>
  <si>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</si>
  <si>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</si>
  <si>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</si>
  <si>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</si>
  <si>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</si>
  <si>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</si>
  <si>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</si>
  <si>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</si>
  <si>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</si>
  <si>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</si>
  <si>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</si>
  <si>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</si>
  <si>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</si>
  <si>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</si>
  <si>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</si>
  <si>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</si>
  <si>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</si>
  <si>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</si>
  <si>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</si>
  <si>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</si>
  <si>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</si>
  <si>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</si>
  <si>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</si>
  <si>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</si>
  <si>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</si>
  <si>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</si>
  <si>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</si>
  <si>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</si>
  <si>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</si>
  <si>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</si>
  <si>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</si>
  <si>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</si>
  <si>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</si>
  <si>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</si>
  <si>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</si>
  <si>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</si>
  <si>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</si>
  <si>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</si>
  <si>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</si>
  <si>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</si>
  <si>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</si>
  <si>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</si>
  <si>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</si>
  <si>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</si>
  <si>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</si>
  <si>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</si>
  <si>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</si>
  <si>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</si>
  <si>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</si>
  <si>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</si>
  <si>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</si>
  <si>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</si>
  <si>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</si>
  <si>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</si>
  <si>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</si>
  <si>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</si>
  <si>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</si>
  <si>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</si>
  <si>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</si>
  <si>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</si>
  <si>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</si>
  <si>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</si>
  <si>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</si>
  <si>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</si>
  <si>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</si>
  <si>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</si>
  <si>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</si>
  <si>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</si>
  <si>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</si>
  <si>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</si>
  <si>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</si>
  <si>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</si>
  <si>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</si>
  <si>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</si>
  <si>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</si>
  <si>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</si>
  <si>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</si>
  <si>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</si>
  <si>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</si>
  <si>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</si>
  <si>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</si>
  <si>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</si>
  <si>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</si>
  <si>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</si>
  <si>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</si>
  <si>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</si>
  <si>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</si>
  <si>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</si>
  <si>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</si>
  <si>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</si>
  <si>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</si>
  <si>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</si>
  <si>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</si>
  <si>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</si>
  <si>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</si>
  <si>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</si>
  <si>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</si>
  <si>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</si>
  <si>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</si>
  <si>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</si>
  <si>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</si>
  <si>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</si>
  <si>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</si>
  <si>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</si>
  <si>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</si>
  <si>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</si>
  <si>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</si>
  <si>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</si>
  <si>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</si>
  <si>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</si>
  <si>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</si>
  <si>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</si>
  <si>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</si>
  <si>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</si>
  <si>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</si>
  <si>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</si>
  <si>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</si>
  <si>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</si>
  <si>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</si>
  <si>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</si>
  <si>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</si>
  <si>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</si>
  <si>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</si>
  <si>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</si>
  <si>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</si>
  <si>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</si>
  <si>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</si>
  <si>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</si>
  <si>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</si>
  <si>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</si>
  <si>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</si>
  <si>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</si>
  <si>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</si>
  <si>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</si>
  <si>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</si>
  <si>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</si>
  <si>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</si>
  <si>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</si>
  <si>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</si>
  <si>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</si>
  <si>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</si>
  <si>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</si>
  <si>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</si>
  <si>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</si>
  <si>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</si>
  <si>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</si>
  <si>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</si>
  <si>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</si>
  <si>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</si>
  <si>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</si>
  <si>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</si>
  <si>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</si>
  <si>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</si>
  <si>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</si>
  <si>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</si>
  <si>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</si>
  <si>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</si>
  <si>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</si>
  <si>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</si>
  <si>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</si>
  <si>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</si>
  <si>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</si>
  <si>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</si>
  <si>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</si>
  <si>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</si>
  <si>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</si>
  <si>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</si>
  <si>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</si>
  <si>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</si>
  <si>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</si>
  <si>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</si>
  <si>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</si>
  <si>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</si>
  <si>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</si>
  <si>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</si>
  <si>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</si>
  <si>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</si>
  <si>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</si>
  <si>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</si>
  <si>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</si>
  <si>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</si>
  <si>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</si>
  <si>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</si>
  <si>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</si>
  <si>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</si>
  <si>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</si>
  <si>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</si>
  <si>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</si>
  <si>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</si>
  <si>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</si>
  <si>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</si>
  <si>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</si>
  <si>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</si>
  <si>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</si>
  <si>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</si>
  <si>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</si>
  <si>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</si>
  <si>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</si>
  <si>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</si>
  <si>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</si>
  <si>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</si>
  <si>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</si>
  <si>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</si>
  <si>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</si>
  <si>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</si>
  <si>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</si>
  <si>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</si>
  <si>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</si>
  <si>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</si>
  <si>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</si>
  <si>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</si>
  <si>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</si>
  <si>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</si>
  <si>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</si>
  <si>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</si>
  <si>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</si>
  <si>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</si>
  <si>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</si>
  <si>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</si>
  <si>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</si>
  <si>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</si>
  <si>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</si>
  <si>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</si>
  <si>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</si>
  <si>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</si>
  <si>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</si>
  <si>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</si>
  <si>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</si>
  <si>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</si>
  <si>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</si>
  <si>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</si>
  <si>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</si>
  <si>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</si>
  <si>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</si>
  <si>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</si>
  <si>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</si>
  <si>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</si>
  <si>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</si>
  <si>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</si>
  <si>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</si>
  <si>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</si>
  <si>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</si>
  <si>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</si>
  <si>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</si>
  <si>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</si>
  <si>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</si>
  <si>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</si>
  <si>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</si>
  <si>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</si>
  <si>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</si>
  <si>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</si>
  <si>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</si>
  <si>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</si>
  <si>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</si>
  <si>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</si>
  <si>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</si>
  <si>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</si>
  <si>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</si>
  <si>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</si>
  <si>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</si>
  <si>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</si>
  <si>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</si>
  <si>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</si>
  <si>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</si>
  <si>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</si>
  <si>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</si>
  <si>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</si>
  <si>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</si>
  <si>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</si>
  <si>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</si>
  <si>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</si>
  <si>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</si>
  <si>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</si>
  <si>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</si>
  <si>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</si>
  <si>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</si>
  <si>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</si>
  <si>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</si>
  <si>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</si>
  <si>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</si>
  <si>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</si>
  <si>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</si>
  <si>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</si>
  <si>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</si>
  <si>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</si>
  <si>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</si>
  <si>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</si>
  <si>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</si>
  <si>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</si>
  <si>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</si>
  <si>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</si>
  <si>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</si>
  <si>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</si>
  <si>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</si>
  <si>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</si>
  <si>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</si>
  <si>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</si>
  <si>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</si>
  <si>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</si>
  <si>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</si>
  <si>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</si>
  <si>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</si>
  <si>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</si>
  <si>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</si>
  <si>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</si>
  <si>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</si>
  <si>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</si>
  <si>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</si>
  <si>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</si>
  <si>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</si>
  <si>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</si>
  <si>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</si>
  <si>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</si>
  <si>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</si>
  <si>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</si>
  <si>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</si>
  <si>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</si>
  <si>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</si>
  <si>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</si>
  <si>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</si>
  <si>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</si>
  <si>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</si>
  <si>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</si>
  <si>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</si>
  <si>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</si>
  <si>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</si>
  <si>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</si>
  <si>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</si>
  <si>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</si>
  <si>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</si>
  <si>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</si>
  <si>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</si>
  <si>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</si>
  <si>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</si>
  <si>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</si>
  <si>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</si>
  <si>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</si>
  <si>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</si>
  <si>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</si>
  <si>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</si>
  <si>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</si>
  <si>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</si>
  <si>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</si>
  <si>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</si>
  <si>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</si>
  <si>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</si>
  <si>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</si>
  <si>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</si>
  <si>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</si>
  <si>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</si>
  <si>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</si>
  <si>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</si>
  <si>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</si>
  <si>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</si>
  <si>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</si>
  <si>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</si>
  <si>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</si>
  <si>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</si>
  <si>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</si>
  <si>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</si>
  <si>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</si>
  <si>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</si>
  <si>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</si>
  <si>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</si>
  <si>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</si>
  <si>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</si>
  <si>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</si>
  <si>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</si>
  <si>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</si>
  <si>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</si>
  <si>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</si>
  <si>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</si>
  <si>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</si>
  <si>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</si>
  <si>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</si>
  <si>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</si>
  <si>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</si>
  <si>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</si>
  <si>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</si>
  <si>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</si>
  <si>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</si>
  <si>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</si>
  <si>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</si>
  <si>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</si>
  <si>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</si>
  <si>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</si>
  <si>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</si>
  <si>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</si>
  <si>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</si>
  <si>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</si>
  <si>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</si>
  <si>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</si>
  <si>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</si>
  <si>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</si>
  <si>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</si>
  <si>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</si>
  <si>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</si>
  <si>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</si>
  <si>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</si>
  <si>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</si>
  <si>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</si>
  <si>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</si>
  <si>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</si>
  <si>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</si>
  <si>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</si>
  <si>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</si>
  <si>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</si>
  <si>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</si>
  <si>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</si>
  <si>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</si>
  <si>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</si>
  <si>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</si>
  <si>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</si>
  <si>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</si>
  <si>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</si>
  <si>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</si>
  <si>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</si>
  <si>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</si>
  <si>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</si>
  <si>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</si>
  <si>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</si>
  <si>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</si>
  <si>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</si>
  <si>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</si>
  <si>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</si>
  <si>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</si>
  <si>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</si>
  <si>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</si>
  <si>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</si>
  <si>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</si>
  <si>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</si>
  <si>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</si>
  <si>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</si>
  <si>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</si>
  <si>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</si>
  <si>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</si>
  <si>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</si>
  <si>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</si>
  <si>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</si>
  <si>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</si>
  <si>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</si>
  <si>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</si>
  <si>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</si>
  <si>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</si>
  <si>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</si>
  <si>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</si>
  <si>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</si>
  <si>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</si>
  <si>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</si>
  <si>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</si>
  <si>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</si>
  <si>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</si>
  <si>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</si>
  <si>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</si>
  <si>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</si>
  <si>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</si>
  <si>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</si>
  <si>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</si>
  <si>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</si>
  <si>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</si>
  <si>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</si>
  <si>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</si>
  <si>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</si>
  <si>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</si>
  <si>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</si>
  <si>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</si>
  <si>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</si>
  <si>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</si>
  <si>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</si>
  <si>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</si>
  <si>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</si>
  <si>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</si>
  <si>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</si>
  <si>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</si>
  <si>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</si>
  <si>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</si>
  <si>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</si>
  <si>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</si>
  <si>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</si>
  <si>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</si>
  <si>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</si>
  <si>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</si>
  <si>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</si>
  <si>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</si>
  <si>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</si>
  <si>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</si>
  <si>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</si>
  <si>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</si>
  <si>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</si>
  <si>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</si>
  <si>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</si>
  <si>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</si>
  <si>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</si>
  <si>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</si>
  <si>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</si>
  <si>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</si>
  <si>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</si>
  <si>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</si>
  <si>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</si>
  <si>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</si>
  <si>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</si>
  <si>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</si>
  <si>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</si>
  <si>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</si>
  <si>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</si>
  <si>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</si>
  <si>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</si>
  <si>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</si>
  <si>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</si>
  <si>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</si>
  <si>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</si>
  <si>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</si>
  <si>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</si>
  <si>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</si>
  <si>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</si>
  <si>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</si>
  <si>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</si>
  <si>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</si>
  <si>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</si>
  <si>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</si>
  <si>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</si>
  <si>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</si>
  <si>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</si>
  <si>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</si>
  <si>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</si>
  <si>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</si>
  <si>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</si>
  <si>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</si>
  <si>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</si>
  <si>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</si>
  <si>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</si>
  <si>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</si>
  <si>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</si>
  <si>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</si>
  <si>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</si>
  <si>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</si>
  <si>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</si>
  <si>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</si>
  <si>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</si>
  <si>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</si>
  <si>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</si>
  <si>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</si>
  <si>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</si>
  <si>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</si>
  <si>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</si>
  <si>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</si>
  <si>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</si>
  <si>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</si>
  <si>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</si>
  <si>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</si>
  <si>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</si>
  <si>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</si>
  <si>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</si>
  <si>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</si>
  <si>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</si>
  <si>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</si>
  <si>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</si>
  <si>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</si>
  <si>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</si>
  <si>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</si>
  <si>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</si>
  <si>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</si>
  <si>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</si>
  <si>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</si>
  <si>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</si>
  <si>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</si>
  <si>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</si>
  <si>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</si>
  <si>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</si>
  <si>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</si>
  <si>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</si>
  <si>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</si>
  <si>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</si>
  <si>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</si>
  <si>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</si>
  <si>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</si>
  <si>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</si>
  <si>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</si>
  <si>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</si>
  <si>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</si>
  <si>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</si>
  <si>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</si>
  <si>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</si>
  <si>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</si>
  <si>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</si>
  <si>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</si>
  <si>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</si>
  <si>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</si>
  <si>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</si>
  <si>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</si>
  <si>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</si>
  <si>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</si>
  <si>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</si>
  <si>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</si>
  <si>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</si>
  <si>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</si>
  <si>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</si>
  <si>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</si>
  <si>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</si>
  <si>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</si>
  <si>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</si>
  <si>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</si>
  <si>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</si>
  <si>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</si>
  <si>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</si>
  <si>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</si>
  <si>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</si>
  <si>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</si>
  <si>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</si>
  <si>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</si>
  <si>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</si>
  <si>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</si>
  <si>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</si>
  <si>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</si>
  <si>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</si>
  <si>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</si>
  <si>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</si>
  <si>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</si>
  <si>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</si>
  <si>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</si>
  <si>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</si>
  <si>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</si>
  <si>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</si>
  <si>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</si>
  <si>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</si>
  <si>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</si>
  <si>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</si>
  <si>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</si>
  <si>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</si>
  <si>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</si>
  <si>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</si>
  <si>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</si>
  <si>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</si>
  <si>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</si>
  <si>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</si>
  <si>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</si>
  <si>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</si>
  <si>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</si>
  <si>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</si>
  <si>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</si>
  <si>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</si>
  <si>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</si>
  <si>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</si>
  <si>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</si>
  <si>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</si>
  <si>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</si>
  <si>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</si>
  <si>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</si>
  <si>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</si>
  <si>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</si>
  <si>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</si>
  <si>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</si>
  <si>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</si>
  <si>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</si>
  <si>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</si>
  <si>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</si>
  <si>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</si>
  <si>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</si>
  <si>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</si>
  <si>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</si>
  <si>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</si>
  <si>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</si>
  <si>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</si>
  <si>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</si>
  <si>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</si>
  <si>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</si>
  <si>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</si>
  <si>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</si>
  <si>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</si>
  <si>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</si>
  <si>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</si>
  <si>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</si>
  <si>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</si>
  <si>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</si>
  <si>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</si>
  <si>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</si>
  <si>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</si>
  <si>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</si>
  <si>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</si>
  <si>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</si>
  <si>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</si>
  <si>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</si>
  <si>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</si>
  <si>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</si>
  <si>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</si>
  <si>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</si>
  <si>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</si>
  <si>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</si>
  <si>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</si>
  <si>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</si>
  <si>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</si>
  <si>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</si>
  <si>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</si>
  <si>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</si>
  <si>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</si>
  <si>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</si>
  <si>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</si>
  <si>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</si>
  <si>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</si>
  <si>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</si>
  <si>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</si>
  <si>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</si>
  <si>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</si>
  <si>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</si>
  <si>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</si>
  <si>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</si>
  <si>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</si>
  <si>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</si>
  <si>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</si>
  <si>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</si>
  <si>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</si>
  <si>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</si>
  <si>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</si>
  <si>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</si>
  <si>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</si>
  <si>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</si>
  <si>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</si>
  <si>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</si>
  <si>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</si>
  <si>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</si>
  <si>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</si>
  <si>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</si>
  <si>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</si>
  <si>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</si>
  <si>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</si>
  <si>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</si>
  <si>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</si>
  <si>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</si>
  <si>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</si>
  <si>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</si>
  <si>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</si>
  <si>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</si>
  <si>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</si>
  <si>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</si>
  <si>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</si>
  <si>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</si>
  <si>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</si>
  <si>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</si>
  <si>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</si>
  <si>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</si>
  <si>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</si>
  <si>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</si>
  <si>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</si>
  <si>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</si>
  <si>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</si>
  <si>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</si>
  <si>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</si>
  <si>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</si>
  <si>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</si>
  <si>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</si>
  <si>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</si>
  <si>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</si>
  <si>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</si>
  <si>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</si>
  <si>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</si>
  <si>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</si>
  <si>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</si>
  <si>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</si>
  <si>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</si>
  <si>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</si>
  <si>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</si>
  <si>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</si>
  <si>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</si>
  <si>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</si>
  <si>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</si>
  <si>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</si>
  <si>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</si>
  <si>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</si>
  <si>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</si>
  <si>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</si>
  <si>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</si>
  <si>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</si>
  <si>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</si>
  <si>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</si>
  <si>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</si>
  <si>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</si>
  <si>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</si>
  <si>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</si>
  <si>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</si>
  <si>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</si>
  <si>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</si>
  <si>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</si>
  <si>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</si>
  <si>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</si>
  <si>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</si>
  <si>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</si>
  <si>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</si>
  <si>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</si>
  <si>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</si>
  <si>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</si>
  <si>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</si>
  <si>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</si>
  <si>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</si>
  <si>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</si>
  <si>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</si>
  <si>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</si>
  <si>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</si>
  <si>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</si>
  <si>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</si>
  <si>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</si>
  <si>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</si>
  <si>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</si>
  <si>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</si>
  <si>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</si>
  <si>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</si>
  <si>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</si>
  <si>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</si>
  <si>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</si>
  <si>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</si>
  <si>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</si>
  <si>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</si>
  <si>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</si>
  <si>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</si>
  <si>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</si>
  <si>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</si>
  <si>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</si>
  <si>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</si>
  <si>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</si>
  <si>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</si>
  <si>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</si>
  <si>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</si>
  <si>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</si>
  <si>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</si>
  <si>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</si>
  <si>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</si>
  <si>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</si>
  <si>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</si>
  <si>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</si>
  <si>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</si>
  <si>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</si>
  <si>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</si>
  <si>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</si>
  <si>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</si>
  <si>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</si>
  <si>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</si>
  <si>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</si>
  <si>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</si>
  <si>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</si>
  <si>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</si>
  <si>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</si>
  <si>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</si>
  <si>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</si>
  <si>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</si>
  <si>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</si>
  <si>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</si>
  <si>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</si>
  <si>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</si>
  <si>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</si>
  <si>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</si>
  <si>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</si>
  <si>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</si>
  <si>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</si>
  <si>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</si>
  <si>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</si>
  <si>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</si>
  <si>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</si>
  <si>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</si>
  <si>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</si>
  <si>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</si>
  <si>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</si>
  <si>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</si>
  <si>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</si>
  <si>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</si>
  <si>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</si>
  <si>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</si>
  <si>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</si>
  <si>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</si>
  <si>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</si>
  <si>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</si>
  <si>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</si>
  <si>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</si>
  <si>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</si>
  <si>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</si>
  <si>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</si>
  <si>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</si>
  <si>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</si>
  <si>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</si>
  <si>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</si>
  <si>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</si>
  <si>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</si>
  <si>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</si>
  <si>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</si>
  <si>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</si>
  <si>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</si>
  <si>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</si>
  <si>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</si>
  <si>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</si>
  <si>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</si>
  <si>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</si>
  <si>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</si>
  <si>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</si>
  <si>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</si>
  <si>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</si>
  <si>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</si>
  <si>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</si>
  <si>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</si>
  <si>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</si>
  <si>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</si>
  <si>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</si>
  <si>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</si>
  <si>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</si>
  <si>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</si>
  <si>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</si>
  <si>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</si>
  <si>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</si>
  <si>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</si>
  <si>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</si>
  <si>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</si>
  <si>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</si>
  <si>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</si>
  <si>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</si>
  <si>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</si>
  <si>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</si>
  <si>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</si>
  <si>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</si>
  <si>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</si>
  <si>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</si>
  <si>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</si>
  <si>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</si>
  <si>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</si>
  <si>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</si>
  <si>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</si>
  <si>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</si>
  <si>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</si>
  <si>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</si>
  <si>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</si>
  <si>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</si>
  <si>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</si>
  <si>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</si>
  <si>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</si>
  <si>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</si>
  <si>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</si>
  <si>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</si>
  <si>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</si>
  <si>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</si>
  <si>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</si>
  <si>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</si>
  <si>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</si>
  <si>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</si>
  <si>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</si>
  <si>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</si>
  <si>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</si>
  <si>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</si>
  <si>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</si>
  <si>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</si>
  <si>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</si>
  <si>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</si>
  <si>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</si>
  <si>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</si>
  <si>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</si>
  <si>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</si>
  <si>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</si>
  <si>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</si>
  <si>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</si>
  <si>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</si>
  <si>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</si>
  <si>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</si>
  <si>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</si>
  <si>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</si>
  <si>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</si>
  <si>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</si>
  <si>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</si>
  <si>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</si>
  <si>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</si>
  <si>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</si>
  <si>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</si>
  <si>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</si>
  <si>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</si>
  <si>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</si>
  <si>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</si>
  <si>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</si>
  <si>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</si>
  <si>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</si>
  <si>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</si>
  <si>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</si>
  <si>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</si>
  <si>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</si>
  <si>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</si>
  <si>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</si>
  <si>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</si>
  <si>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</si>
  <si>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</si>
  <si>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</si>
  <si>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</si>
  <si>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</si>
  <si>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</si>
  <si>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</si>
  <si>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</si>
  <si>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</si>
  <si>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</si>
  <si>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</si>
  <si>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</si>
  <si>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</si>
  <si>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</si>
  <si>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</si>
  <si>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</si>
  <si>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</si>
  <si>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</si>
  <si>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</si>
  <si>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</si>
  <si>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</si>
  <si>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</si>
  <si>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</si>
  <si>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</si>
  <si>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</si>
  <si>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</si>
  <si>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</si>
  <si>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</si>
  <si>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</si>
  <si>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</si>
  <si>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</si>
  <si>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</si>
  <si>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</si>
  <si>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</si>
  <si>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</si>
  <si>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</si>
  <si>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</si>
  <si>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</si>
  <si>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</si>
  <si>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</si>
  <si>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</si>
  <si>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</si>
  <si>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</si>
  <si>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</si>
  <si>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</si>
  <si>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</si>
  <si>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</si>
  <si>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</si>
  <si>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</si>
  <si>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</si>
  <si>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</si>
  <si>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</si>
  <si>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</si>
  <si>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</si>
  <si>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</si>
  <si>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</si>
  <si>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</si>
  <si>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</si>
  <si>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</si>
  <si>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</si>
  <si>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</si>
  <si>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</si>
  <si>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</si>
  <si>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</si>
  <si>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</si>
  <si>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</si>
  <si>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</si>
  <si>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</si>
  <si>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</si>
  <si>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</si>
  <si>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</si>
  <si>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</si>
  <si>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</si>
  <si>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</si>
  <si>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</si>
  <si>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</si>
  <si>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</si>
  <si>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</si>
  <si>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</si>
  <si>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</si>
  <si>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</si>
  <si>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</si>
  <si>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</si>
  <si>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</si>
  <si>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</si>
  <si>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</si>
  <si>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</si>
  <si>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</si>
  <si>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</si>
  <si>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</si>
  <si>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</si>
  <si>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</si>
  <si>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</si>
  <si>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</si>
  <si>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</si>
  <si>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</si>
  <si>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</si>
  <si>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</si>
  <si>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</si>
  <si>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</si>
  <si>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</si>
  <si>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</si>
  <si>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</si>
  <si>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</si>
  <si>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</si>
  <si>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</si>
  <si>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</si>
  <si>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</si>
  <si>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</si>
  <si>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</si>
  <si>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</si>
  <si>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</si>
  <si>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</si>
  <si>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</si>
  <si>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</si>
  <si>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</si>
  <si>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</si>
  <si>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</si>
  <si>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</si>
  <si>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</si>
  <si>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</si>
  <si>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</si>
  <si>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</si>
  <si>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</si>
  <si>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</si>
  <si>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</si>
  <si>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</si>
  <si>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</si>
  <si>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</si>
  <si>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</si>
  <si>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</si>
  <si>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</si>
  <si>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</si>
  <si>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</si>
  <si>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</si>
  <si>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</si>
  <si>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</si>
  <si>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</si>
  <si>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</si>
  <si>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</si>
  <si>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</si>
  <si>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</si>
  <si>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</si>
  <si>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</si>
  <si>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</si>
  <si>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</si>
  <si>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</si>
  <si>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</si>
  <si>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</si>
  <si>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</si>
  <si>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</si>
  <si>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</si>
  <si>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</si>
  <si>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</si>
  <si>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</si>
  <si>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</si>
  <si>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</si>
  <si>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</si>
  <si>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</si>
  <si>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</si>
  <si>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</si>
  <si>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</si>
  <si>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</si>
  <si>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</si>
  <si>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</si>
  <si>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</si>
  <si>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</si>
  <si>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</si>
  <si>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</si>
  <si>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</si>
  <si>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</si>
  <si>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</si>
  <si>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</si>
  <si>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</si>
  <si>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</si>
  <si>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</si>
  <si>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</si>
  <si>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</si>
  <si>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</si>
  <si>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</si>
  <si>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</si>
  <si>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</si>
  <si>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</si>
  <si>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</si>
  <si>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</si>
  <si>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</si>
  <si>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</si>
  <si>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</si>
  <si>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</si>
  <si>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</si>
  <si>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</si>
  <si>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</si>
  <si>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</si>
  <si>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</si>
  <si>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</si>
  <si>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</si>
  <si>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</si>
  <si>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</si>
  <si>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</si>
  <si>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</si>
  <si>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</si>
  <si>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</si>
  <si>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</si>
  <si>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</si>
  <si>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</si>
  <si>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</si>
  <si>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</si>
  <si>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</si>
  <si>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</si>
  <si>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</si>
  <si>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</si>
  <si>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</si>
  <si>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</si>
  <si>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</si>
  <si>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</si>
  <si>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</si>
  <si>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</si>
  <si>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</si>
  <si>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</si>
  <si>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</si>
  <si>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</si>
  <si>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</si>
  <si>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</si>
  <si>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</si>
  <si>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</si>
  <si>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</si>
  <si>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</si>
  <si>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</si>
  <si>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</si>
  <si>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</si>
  <si>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</si>
  <si>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</si>
  <si>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</si>
  <si>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</si>
  <si>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</si>
  <si>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</si>
  <si>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</si>
  <si>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</si>
  <si>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</si>
  <si>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</si>
  <si>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</si>
  <si>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</si>
  <si>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</si>
  <si>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</si>
  <si>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</si>
  <si>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</si>
  <si>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</si>
  <si>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</si>
  <si>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</si>
  <si>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</si>
  <si>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</si>
  <si>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</si>
  <si>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</si>
  <si>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</si>
  <si>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</si>
  <si>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</si>
  <si>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</si>
  <si>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</si>
  <si>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</si>
  <si>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</si>
  <si>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</si>
  <si>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</si>
  <si>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</si>
  <si>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</si>
  <si>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</si>
  <si>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</si>
  <si>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</si>
  <si>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</si>
  <si>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</si>
  <si>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</si>
  <si>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</si>
  <si>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</si>
  <si>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</si>
  <si>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</si>
  <si>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</si>
  <si>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</si>
  <si>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</si>
  <si>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</si>
  <si>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</si>
  <si>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</si>
  <si>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</si>
  <si>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</si>
  <si>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</si>
  <si>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</si>
  <si>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</si>
  <si>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</si>
  <si>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</si>
  <si>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</si>
  <si>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</si>
  <si>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</si>
  <si>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</si>
  <si>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</si>
  <si>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</si>
  <si>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</si>
  <si>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</si>
  <si>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</si>
  <si>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</si>
  <si>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</si>
  <si>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</si>
  <si>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</si>
  <si>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</si>
  <si>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</si>
  <si>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</si>
  <si>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</si>
  <si>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</si>
  <si>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</si>
  <si>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</si>
  <si>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</si>
  <si>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</si>
  <si>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</si>
  <si>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</si>
  <si>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</si>
  <si>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</si>
  <si>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</si>
  <si>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</si>
  <si>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</si>
  <si>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</si>
  <si>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</si>
  <si>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</si>
  <si>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</si>
  <si>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</si>
  <si>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</si>
  <si>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</si>
  <si>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</si>
  <si>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</si>
  <si>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</si>
  <si>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</si>
  <si>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</si>
  <si>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</si>
  <si>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</si>
  <si>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</si>
  <si>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</si>
  <si>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</si>
  <si>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</si>
  <si>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</si>
  <si>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</si>
  <si>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</si>
  <si>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</si>
  <si>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</si>
  <si>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</si>
  <si>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</si>
  <si>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</si>
  <si>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</si>
  <si>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</si>
  <si>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</si>
  <si>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</si>
  <si>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</si>
  <si>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</si>
  <si>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</si>
  <si>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</si>
  <si>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</si>
  <si>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</si>
  <si>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</si>
  <si>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</si>
  <si>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</si>
  <si>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</si>
  <si>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</si>
  <si>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</si>
  <si>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</si>
  <si>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</si>
  <si>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</si>
  <si>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</si>
  <si>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</si>
  <si>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</si>
  <si>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</si>
  <si>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</si>
  <si>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</si>
  <si>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</si>
  <si>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</si>
  <si>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</si>
  <si>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</si>
  <si>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</si>
  <si>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</si>
  <si>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</si>
  <si>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</si>
  <si>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</si>
  <si>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</si>
  <si>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</si>
  <si>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</si>
  <si>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</si>
  <si>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</si>
  <si>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</si>
  <si>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</si>
  <si>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</si>
  <si>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</si>
  <si>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</si>
  <si>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</si>
  <si>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</si>
  <si>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</si>
  <si>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</si>
  <si>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</si>
  <si>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</si>
  <si>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</si>
  <si>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</si>
  <si>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</si>
  <si>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</si>
  <si>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</si>
  <si>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</si>
  <si>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</si>
  <si>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</si>
  <si>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</si>
  <si>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</si>
  <si>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</si>
  <si>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</si>
  <si>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</si>
  <si>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</si>
  <si>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</si>
  <si>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</si>
  <si>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</si>
  <si>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</si>
  <si>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</si>
  <si>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</si>
  <si>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</si>
  <si>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</si>
  <si>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</si>
  <si>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</si>
  <si>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</si>
  <si>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</si>
  <si>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</si>
  <si>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</si>
  <si>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</si>
  <si>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</si>
  <si>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</si>
  <si>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</si>
  <si>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</si>
  <si>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</si>
  <si>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</si>
  <si>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</si>
  <si>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</si>
  <si>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</si>
  <si>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</si>
  <si>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</si>
  <si>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</si>
  <si>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</si>
  <si>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</si>
  <si>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</si>
  <si>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</si>
  <si>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</si>
  <si>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</si>
  <si>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</si>
  <si>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</si>
  <si>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</si>
  <si>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</si>
  <si>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</si>
  <si>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</si>
  <si>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</si>
  <si>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</si>
  <si>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</si>
  <si>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</si>
  <si>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</si>
  <si>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</si>
  <si>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</si>
  <si>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</si>
  <si>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</si>
  <si>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</si>
  <si>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</si>
  <si>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</si>
  <si>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</si>
  <si>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</si>
  <si>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</si>
  <si>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</si>
  <si>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</si>
  <si>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</si>
  <si>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</si>
  <si>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</si>
  <si>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</si>
  <si>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</si>
  <si>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</si>
  <si>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</si>
  <si>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</si>
  <si>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</si>
  <si>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</si>
  <si>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</si>
  <si>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</si>
  <si>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</si>
  <si>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</si>
  <si>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</si>
  <si>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</si>
  <si>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</si>
  <si>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</si>
  <si>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</si>
  <si>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</si>
  <si>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</si>
  <si>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</si>
  <si>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</si>
  <si>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</si>
  <si>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</si>
  <si>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</si>
  <si>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</si>
  <si>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</si>
  <si>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</si>
  <si>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</si>
  <si>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</si>
  <si>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</si>
  <si>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</si>
  <si>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</si>
  <si>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</si>
  <si>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</si>
  <si>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</si>
  <si>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</si>
  <si>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</si>
  <si>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</si>
  <si>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</si>
  <si>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</si>
  <si>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</si>
  <si>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</si>
  <si>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</si>
  <si>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</si>
  <si>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</si>
  <si>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</si>
  <si>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</si>
  <si>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</si>
  <si>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</si>
  <si>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</si>
  <si>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</si>
  <si>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</si>
  <si>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</si>
  <si>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</si>
  <si>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</si>
  <si>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</si>
  <si>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</si>
  <si>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</si>
  <si>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</si>
  <si>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</si>
  <si>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</si>
  <si>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</si>
  <si>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</si>
  <si>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</si>
  <si>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</si>
  <si>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</si>
  <si>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</si>
  <si>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</si>
  <si>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</si>
  <si>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</si>
  <si>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</si>
  <si>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</si>
  <si>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</si>
  <si>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</si>
  <si>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</si>
  <si>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</si>
  <si>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</si>
  <si>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</si>
  <si>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</si>
  <si>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</si>
  <si>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</si>
  <si>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</si>
  <si>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</si>
  <si>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</si>
  <si>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</si>
  <si>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</si>
  <si>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</si>
  <si>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</si>
  <si>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</si>
  <si>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</si>
  <si>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</si>
  <si>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</si>
  <si>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</si>
  <si>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</si>
  <si>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</si>
  <si>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</si>
  <si>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</si>
  <si>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</si>
  <si>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</si>
  <si>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</si>
  <si>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</si>
  <si>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</si>
  <si>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</si>
  <si>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</si>
  <si>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</si>
  <si>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</si>
  <si>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</si>
  <si>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</si>
  <si>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</si>
  <si>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</si>
  <si>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</si>
  <si>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</si>
  <si>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</si>
  <si>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</si>
  <si>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</si>
  <si>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</si>
  <si>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</si>
  <si>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</si>
  <si>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</si>
  <si>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</si>
  <si>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</si>
  <si>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</si>
  <si>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</si>
  <si>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</si>
  <si>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</si>
  <si>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</si>
  <si>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</si>
  <si>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</si>
  <si>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</si>
  <si>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</si>
  <si>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</si>
  <si>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</si>
  <si>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</si>
  <si>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</si>
  <si>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</si>
  <si>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</si>
  <si>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</si>
  <si>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</si>
  <si>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</si>
  <si>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</si>
  <si>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</si>
  <si>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</si>
  <si>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</si>
  <si>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</si>
  <si>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</si>
  <si>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</si>
  <si>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</si>
  <si>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</si>
  <si>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</si>
  <si>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</si>
  <si>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</si>
  <si>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</si>
  <si>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</si>
  <si>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</si>
  <si>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</si>
  <si>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</si>
  <si>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</si>
  <si>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</si>
  <si>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</si>
  <si>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</si>
  <si>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</si>
  <si>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</si>
  <si>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</si>
  <si>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</si>
  <si>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</si>
  <si>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</si>
  <si>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</si>
  <si>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</si>
  <si>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</si>
  <si>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</si>
  <si>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</si>
  <si>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</si>
  <si>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</si>
  <si>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</si>
  <si>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</si>
  <si>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</si>
  <si>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</si>
  <si>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</si>
  <si>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</si>
  <si>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</si>
  <si>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</si>
  <si>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</si>
  <si>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</si>
  <si>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</si>
  <si>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</si>
  <si>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</si>
  <si>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</si>
  <si>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</si>
  <si>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</si>
  <si>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</si>
  <si>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</si>
  <si>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</si>
  <si>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</si>
  <si>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</si>
  <si>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</si>
  <si>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</si>
  <si>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</si>
  <si>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</si>
  <si>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</si>
  <si>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</si>
  <si>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</si>
  <si>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</si>
  <si>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</si>
  <si>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</si>
  <si>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</si>
  <si>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</si>
  <si>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</si>
  <si>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</si>
  <si>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</si>
  <si>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</si>
  <si>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</si>
  <si>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</si>
  <si>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</si>
  <si>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</si>
  <si>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</si>
  <si>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</si>
  <si>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</si>
  <si>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</si>
  <si>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</si>
  <si>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</si>
  <si>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</si>
  <si>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</si>
  <si>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</si>
  <si>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</si>
  <si>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</si>
  <si>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</si>
  <si>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</si>
  <si>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</si>
  <si>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</si>
  <si>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</si>
  <si>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</si>
  <si>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</si>
  <si>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</si>
  <si>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</si>
  <si>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</si>
  <si>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</si>
  <si>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</si>
  <si>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</si>
  <si>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</si>
  <si>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</si>
  <si>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</si>
  <si>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</si>
  <si>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</si>
  <si>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</si>
  <si>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</si>
  <si>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</si>
  <si>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</si>
  <si>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</si>
  <si>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</si>
  <si>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</si>
  <si>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</si>
  <si>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</si>
  <si>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</si>
  <si>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</si>
  <si>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</si>
  <si>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</si>
  <si>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</si>
  <si>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</si>
  <si>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</si>
  <si>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</si>
  <si>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</si>
  <si>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</si>
  <si>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</si>
  <si>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</si>
  <si>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</si>
  <si>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</si>
  <si>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</si>
  <si>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</si>
  <si>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</si>
  <si>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</si>
  <si>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</si>
  <si>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</si>
  <si>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</si>
  <si>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</si>
  <si>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</si>
  <si>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</si>
  <si>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</si>
  <si>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</si>
  <si>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</si>
  <si>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</si>
  <si>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</si>
  <si>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</si>
  <si>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</si>
  <si>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</si>
  <si>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</si>
  <si>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</si>
  <si>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</si>
  <si>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</si>
  <si>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</si>
  <si>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</si>
  <si>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</si>
  <si>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</si>
  <si>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</si>
  <si>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</si>
  <si>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</si>
  <si>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</si>
  <si>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</si>
  <si>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</si>
  <si>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</si>
  <si>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</si>
  <si>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</si>
  <si>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</si>
  <si>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</si>
  <si>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</si>
  <si>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</si>
  <si>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</si>
  <si>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</si>
  <si>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</si>
  <si>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</si>
  <si>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</si>
  <si>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</si>
  <si>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</si>
  <si>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</si>
  <si>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</si>
  <si>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</si>
  <si>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</si>
  <si>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</si>
  <si>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</si>
  <si>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</si>
  <si>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</si>
  <si>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</si>
  <si>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</si>
  <si>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</si>
  <si>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</si>
  <si>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</si>
  <si>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</si>
  <si>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</si>
  <si>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</si>
  <si>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</si>
  <si>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</si>
  <si>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</si>
  <si>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</si>
  <si>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</si>
  <si>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</si>
  <si>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</si>
  <si>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</si>
  <si>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</si>
  <si>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</si>
  <si>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</si>
  <si>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</si>
  <si>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</si>
  <si>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</si>
  <si>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</si>
  <si>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</si>
  <si>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</si>
  <si>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</si>
  <si>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</si>
  <si>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</si>
  <si>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</si>
  <si>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</si>
  <si>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</si>
  <si>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</si>
  <si>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</si>
  <si>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</si>
  <si>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</si>
  <si>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</si>
  <si>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</si>
  <si>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</si>
  <si>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</si>
  <si>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</si>
  <si>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</si>
  <si>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</si>
  <si>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</si>
  <si>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</si>
  <si>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</si>
  <si>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</si>
  <si>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</si>
  <si>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</si>
  <si>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</si>
  <si>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</si>
  <si>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</si>
  <si>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</si>
  <si>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</si>
  <si>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</si>
  <si>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</si>
  <si>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</si>
  <si>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</si>
  <si>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</si>
  <si>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</si>
  <si>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</si>
  <si>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</si>
  <si>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</si>
  <si>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</si>
  <si>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</si>
  <si>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</si>
  <si>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</si>
  <si>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</si>
  <si>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</si>
  <si>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</si>
  <si>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</si>
  <si>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</si>
  <si>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</si>
  <si>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</si>
  <si>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</si>
  <si>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</si>
  <si>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</si>
  <si>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</si>
  <si>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</si>
  <si>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</si>
  <si>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</si>
  <si>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</si>
  <si>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</si>
  <si>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</si>
  <si>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</si>
  <si>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</si>
  <si>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</si>
  <si>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</si>
  <si>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</si>
  <si>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</si>
  <si>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</si>
  <si>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</si>
  <si>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</si>
  <si>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</si>
  <si>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</si>
  <si>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</si>
  <si>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</si>
  <si>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</si>
  <si>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</si>
  <si>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</si>
  <si>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</si>
  <si>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</si>
  <si>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</si>
  <si>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</si>
  <si>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</si>
  <si>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</si>
  <si>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</si>
  <si>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</si>
  <si>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</si>
  <si>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</si>
  <si>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</si>
  <si>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</si>
  <si>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</si>
  <si>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</si>
  <si>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</si>
  <si>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</si>
  <si>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</si>
  <si>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</si>
  <si>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</si>
  <si>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</si>
  <si>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</si>
  <si>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</si>
  <si>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</si>
  <si>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</si>
  <si>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</si>
  <si>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</si>
  <si>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</si>
  <si>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</si>
  <si>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</si>
  <si>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</si>
  <si>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</si>
  <si>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</si>
  <si>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</si>
  <si>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</si>
  <si>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</si>
  <si>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</si>
  <si>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</si>
  <si>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</si>
  <si>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</si>
  <si>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</si>
  <si>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</si>
  <si>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</si>
  <si>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</si>
  <si>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</si>
  <si>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</si>
  <si>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</si>
  <si>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</si>
  <si>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</si>
  <si>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</si>
  <si>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</si>
  <si>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</si>
  <si>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</si>
  <si>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</si>
  <si>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</si>
  <si>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</si>
  <si>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</si>
  <si>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</si>
  <si>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</si>
  <si>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</si>
  <si>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</si>
  <si>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</si>
  <si>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</si>
  <si>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</si>
  <si>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</si>
  <si>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</si>
  <si>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</si>
  <si>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</si>
  <si>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</si>
  <si>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</si>
  <si>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</si>
  <si>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</si>
  <si>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</si>
  <si>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</si>
  <si>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</si>
  <si>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</si>
  <si>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</si>
  <si>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</si>
  <si>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</si>
  <si>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</si>
  <si>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</si>
  <si>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</si>
  <si>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</si>
  <si>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</si>
  <si>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</si>
  <si>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</si>
  <si>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</si>
  <si>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</si>
  <si>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</si>
  <si>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</si>
  <si>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</si>
  <si>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</si>
  <si>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</si>
  <si>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</si>
  <si>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</si>
  <si>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</si>
  <si>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</si>
  <si>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</si>
  <si>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</si>
  <si>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</si>
  <si>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</si>
  <si>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</si>
  <si>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</si>
  <si>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</si>
  <si>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</si>
  <si>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</si>
  <si>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</si>
  <si>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</si>
  <si>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</si>
  <si>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</si>
  <si>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</si>
  <si>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</si>
  <si>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</si>
  <si>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</si>
  <si>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</si>
  <si>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</si>
  <si>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</si>
  <si>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</si>
  <si>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</si>
  <si>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</si>
  <si>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</si>
  <si>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</si>
  <si>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</si>
  <si>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</si>
  <si>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</si>
  <si>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</si>
  <si>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</si>
  <si>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</si>
  <si>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</si>
  <si>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</si>
  <si>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</si>
  <si>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</si>
  <si>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</si>
  <si>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</si>
  <si>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</si>
  <si>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</si>
  <si>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</si>
  <si>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</si>
  <si>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</si>
  <si>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</si>
  <si>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</si>
  <si>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</si>
  <si>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</si>
  <si>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</si>
  <si>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</si>
  <si>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</si>
  <si>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</si>
  <si>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</si>
  <si>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</si>
  <si>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</si>
  <si>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</si>
  <si>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</si>
  <si>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</si>
  <si>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</si>
  <si>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</si>
  <si>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</si>
  <si>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</si>
  <si>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</si>
  <si>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</si>
  <si>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</si>
  <si>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</si>
  <si>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</si>
  <si>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</si>
  <si>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</si>
  <si>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</si>
  <si>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</si>
  <si>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</si>
  <si>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</si>
  <si>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</si>
  <si>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</si>
  <si>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</si>
  <si>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</si>
  <si>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</si>
  <si>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</si>
  <si>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</si>
  <si>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</si>
  <si>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</si>
  <si>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</si>
  <si>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</si>
  <si>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</si>
  <si>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</si>
  <si>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</si>
  <si>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</si>
  <si>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</si>
  <si>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</si>
  <si>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</si>
  <si>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</si>
  <si>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</si>
  <si>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</si>
  <si>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</si>
  <si>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</si>
  <si>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</si>
  <si>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</si>
  <si>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</si>
  <si>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</si>
  <si>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</si>
  <si>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</si>
  <si>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</si>
  <si>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</si>
  <si>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</si>
  <si>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</si>
  <si>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</si>
  <si>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</si>
  <si>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</si>
  <si>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</si>
  <si>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</si>
  <si>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</si>
  <si>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</si>
  <si>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</si>
  <si>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</si>
  <si>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</si>
  <si>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</si>
  <si>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</si>
  <si>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</si>
  <si>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</si>
  <si>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</si>
  <si>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</si>
  <si>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</si>
  <si>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</si>
  <si>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</si>
  <si>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</si>
  <si>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</si>
  <si>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</si>
  <si>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</si>
  <si>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</si>
  <si>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</si>
  <si>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</si>
  <si>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</si>
  <si>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</si>
  <si>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</si>
  <si>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</si>
  <si>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</si>
  <si>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</si>
  <si>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</si>
  <si>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</si>
  <si>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</si>
  <si>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</si>
  <si>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</si>
  <si>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</si>
  <si>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</si>
  <si>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</si>
  <si>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</si>
  <si>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</si>
  <si>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</si>
  <si>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</si>
  <si>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</si>
  <si>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</si>
  <si>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</si>
  <si>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</si>
  <si>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</si>
  <si>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</si>
  <si>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</si>
  <si>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</si>
  <si>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</si>
  <si>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</si>
  <si>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</si>
  <si>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</si>
  <si>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</si>
  <si>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</si>
  <si>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</si>
  <si>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</si>
  <si>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</si>
  <si>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</si>
  <si>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</si>
  <si>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</si>
  <si>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</si>
  <si>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</si>
  <si>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</si>
  <si>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</si>
  <si>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</si>
  <si>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</si>
  <si>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</si>
  <si>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</si>
  <si>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</si>
  <si>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</si>
  <si>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</si>
  <si>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</si>
  <si>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</si>
  <si>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</si>
  <si>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</si>
  <si>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</si>
  <si>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</si>
  <si>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</si>
  <si>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</si>
  <si>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</si>
  <si>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</si>
  <si>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</si>
  <si>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</si>
  <si>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</si>
  <si>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</si>
  <si>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</si>
  <si>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</si>
  <si>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</si>
  <si>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</si>
  <si>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</si>
  <si>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</si>
  <si>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</si>
  <si>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</si>
  <si>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</si>
  <si>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</si>
  <si>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</si>
  <si>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</si>
  <si>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</si>
  <si>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</si>
  <si>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</si>
  <si>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</si>
  <si>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</si>
  <si>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</si>
  <si>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</si>
  <si>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</si>
  <si>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</si>
  <si>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</si>
  <si>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</si>
  <si>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</si>
  <si>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</si>
  <si>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</si>
  <si>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</si>
  <si>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</si>
  <si>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</si>
  <si>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</si>
  <si>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</si>
  <si>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</si>
  <si>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</si>
  <si>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</si>
  <si>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</si>
  <si>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</si>
  <si>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</si>
  <si>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</si>
  <si>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</si>
  <si>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</si>
  <si>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</si>
  <si>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</si>
  <si>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</si>
  <si>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</si>
  <si>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</si>
  <si>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</si>
  <si>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</si>
  <si>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</si>
  <si>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</si>
  <si>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</si>
  <si>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</si>
  <si>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</si>
  <si>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</si>
  <si>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</si>
  <si>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</si>
  <si>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</si>
  <si>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</si>
  <si>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</si>
  <si>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</si>
  <si>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</si>
  <si>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</si>
  <si>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</si>
  <si>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</si>
  <si>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</si>
  <si>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</si>
  <si>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</si>
  <si>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</si>
  <si>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</si>
  <si>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</si>
  <si>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</si>
  <si>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</si>
  <si>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</si>
  <si>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</si>
  <si>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</si>
  <si>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</si>
  <si>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</si>
  <si>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</si>
  <si>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</si>
  <si>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</si>
  <si>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</si>
  <si>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</si>
  <si>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</si>
  <si>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</si>
  <si>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</si>
  <si>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</si>
  <si>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</si>
  <si>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</si>
  <si>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</si>
  <si>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</si>
  <si>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</si>
  <si>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</si>
  <si>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</si>
  <si>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</si>
  <si>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</si>
  <si>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</si>
  <si>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</si>
  <si>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</si>
  <si>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</si>
  <si>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</si>
  <si>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</si>
  <si>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</si>
  <si>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</si>
  <si>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</si>
  <si>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</si>
  <si>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</si>
  <si>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</si>
  <si>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</si>
  <si>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</si>
  <si>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</si>
  <si>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</si>
  <si>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</si>
  <si>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</si>
  <si>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</si>
  <si>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</si>
  <si>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</si>
  <si>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</si>
  <si>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</si>
  <si>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</si>
  <si>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</si>
  <si>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</si>
  <si>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</si>
  <si>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</si>
  <si>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</si>
  <si>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</si>
  <si>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</si>
  <si>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</si>
  <si>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</si>
  <si>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</si>
  <si>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</si>
  <si>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</si>
  <si>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</si>
  <si>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</si>
  <si>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</si>
  <si>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</si>
  <si>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</si>
  <si>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</si>
  <si>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</si>
  <si>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</si>
  <si>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</si>
  <si>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</si>
  <si>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</si>
  <si>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</si>
  <si>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</si>
  <si>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</si>
  <si>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</si>
  <si>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</si>
  <si>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</si>
  <si>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</si>
  <si>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</si>
  <si>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</si>
  <si>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</si>
  <si>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</si>
  <si>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</si>
  <si>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</si>
  <si>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</si>
  <si>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</si>
  <si>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</si>
  <si>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</si>
  <si>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</si>
  <si>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</si>
  <si>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</si>
  <si>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</si>
  <si>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</si>
  <si>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</si>
  <si>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</si>
  <si>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</si>
  <si>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</si>
  <si>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</si>
  <si>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</si>
  <si>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</si>
  <si>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</si>
  <si>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</si>
  <si>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</si>
  <si>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</si>
  <si>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</si>
  <si>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</si>
  <si>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</si>
  <si>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</si>
  <si>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</si>
  <si>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</si>
  <si>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</si>
  <si>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</si>
  <si>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</si>
  <si>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</si>
  <si>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</si>
  <si>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</si>
  <si>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</si>
  <si>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</si>
  <si>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</si>
  <si>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</si>
  <si>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</si>
  <si>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</si>
  <si>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</si>
  <si>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</si>
  <si>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</si>
  <si>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</si>
  <si>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</si>
  <si>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</si>
  <si>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</si>
  <si>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</si>
  <si>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</si>
  <si>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</si>
  <si>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</si>
  <si>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</si>
  <si>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</si>
  <si>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</si>
  <si>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</si>
  <si>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</si>
  <si>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</si>
  <si>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</si>
  <si>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</si>
  <si>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</si>
  <si>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</si>
  <si>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</si>
  <si>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</si>
  <si>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</si>
  <si>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</si>
  <si>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</si>
  <si>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</si>
  <si>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</si>
  <si>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</si>
  <si>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</si>
  <si>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</si>
  <si>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</si>
  <si>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</si>
  <si>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</si>
  <si>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</si>
  <si>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</si>
  <si>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</si>
  <si>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</si>
  <si>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</si>
  <si>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</si>
  <si>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</si>
  <si>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</si>
  <si>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</si>
  <si>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</si>
  <si>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</si>
  <si>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</si>
  <si>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</si>
  <si>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</si>
  <si>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</si>
  <si>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</si>
  <si>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</si>
  <si>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</si>
  <si>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</si>
  <si>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</si>
  <si>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</si>
  <si>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</si>
  <si>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</si>
  <si>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</si>
  <si>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</si>
  <si>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</si>
  <si>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</si>
  <si>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</si>
  <si>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</si>
  <si>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</si>
  <si>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</si>
  <si>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</si>
  <si>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</si>
  <si>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</si>
  <si>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</si>
  <si>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</si>
  <si>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</si>
  <si>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</si>
  <si>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</si>
  <si>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</si>
  <si>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</si>
  <si>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</si>
  <si>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</si>
  <si>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</si>
  <si>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</si>
  <si>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</si>
  <si>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</si>
  <si>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</si>
  <si>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</si>
  <si>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</si>
  <si>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</si>
  <si>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</si>
  <si>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</si>
  <si>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</si>
  <si>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</si>
  <si>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</si>
  <si>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</si>
  <si>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</si>
  <si>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</si>
  <si>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</si>
  <si>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</si>
  <si>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</si>
  <si>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</si>
  <si>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</si>
  <si>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</si>
  <si>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</si>
  <si>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</si>
  <si>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</si>
  <si>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</si>
  <si>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</si>
  <si>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</si>
  <si>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</si>
  <si>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</si>
  <si>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</si>
  <si>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</si>
  <si>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</si>
  <si>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</si>
  <si>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</si>
  <si>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</si>
  <si>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</si>
  <si>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</si>
  <si>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</si>
  <si>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</si>
  <si>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</si>
  <si>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</si>
  <si>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</si>
  <si>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</si>
  <si>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</si>
  <si>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</si>
  <si>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</si>
  <si>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</si>
  <si>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</si>
  <si>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</si>
  <si>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</si>
  <si>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</si>
  <si>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</si>
  <si>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</si>
  <si>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</si>
  <si>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</si>
  <si>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</si>
  <si>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</si>
  <si>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</si>
  <si>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</si>
  <si>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</si>
  <si>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</si>
  <si>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</si>
  <si>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</si>
  <si>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</si>
  <si>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</si>
  <si>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</si>
  <si>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</si>
  <si>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</si>
  <si>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</si>
  <si>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</si>
  <si>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</si>
  <si>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</si>
  <si>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</si>
  <si>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</si>
  <si>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</si>
  <si>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</si>
  <si>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</si>
  <si>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</si>
  <si>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</si>
  <si>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</si>
  <si>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</si>
  <si>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</si>
  <si>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</si>
  <si>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</si>
  <si>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</si>
  <si>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</si>
  <si>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</si>
  <si>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</si>
  <si>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</si>
  <si>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</si>
  <si>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</si>
  <si>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</si>
  <si>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</si>
  <si>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</si>
  <si>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</si>
  <si>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</si>
  <si>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</si>
  <si>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</si>
  <si>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</si>
  <si>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</si>
  <si>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</si>
  <si>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</si>
  <si>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</si>
  <si>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</si>
  <si>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</si>
  <si>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</si>
  <si>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</si>
  <si>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</si>
  <si>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</si>
  <si>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</si>
  <si>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</si>
  <si>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</si>
  <si>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</si>
  <si>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</si>
  <si>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</si>
  <si>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</si>
  <si>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</si>
  <si>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</si>
  <si>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</si>
  <si>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</si>
  <si>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</si>
  <si>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</si>
  <si>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</si>
  <si>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</si>
  <si>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</si>
  <si>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</si>
  <si>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</si>
  <si>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</si>
  <si>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</si>
  <si>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</si>
  <si>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</si>
  <si>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</si>
  <si>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</si>
  <si>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</si>
  <si>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</si>
  <si>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</si>
  <si>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</si>
  <si>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</si>
  <si>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</si>
  <si>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</si>
  <si>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</si>
  <si>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</si>
  <si>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</si>
  <si>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</si>
  <si>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</si>
  <si>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</si>
  <si>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</si>
  <si>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</si>
  <si>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</si>
  <si>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</si>
  <si>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</si>
  <si>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</si>
  <si>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</si>
  <si>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</si>
  <si>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</si>
  <si>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</si>
  <si>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</si>
  <si>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</si>
  <si>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</si>
  <si>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</si>
  <si>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</si>
  <si>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</si>
  <si>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</si>
  <si>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</si>
  <si>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</si>
  <si>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</si>
  <si>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</si>
  <si>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</si>
  <si>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</si>
  <si>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</si>
  <si>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</si>
  <si>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</si>
  <si>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</si>
  <si>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</si>
  <si>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</si>
  <si>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</si>
  <si>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</si>
  <si>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</si>
  <si>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</si>
  <si>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</si>
  <si>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</si>
  <si>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</si>
  <si>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</si>
  <si>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</si>
  <si>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</si>
  <si>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</si>
  <si>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</si>
  <si>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</si>
  <si>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</si>
  <si>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</si>
  <si>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</si>
  <si>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</si>
  <si>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</si>
  <si>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</si>
  <si>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</si>
  <si>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</si>
  <si>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</si>
  <si>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</si>
  <si>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</si>
  <si>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</si>
  <si>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</si>
  <si>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</si>
  <si>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</si>
  <si>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</si>
  <si>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</si>
  <si>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</si>
  <si>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</si>
  <si>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</si>
  <si>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</si>
  <si>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</si>
  <si>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</si>
  <si>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</si>
  <si>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</si>
  <si>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</si>
  <si>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</si>
  <si>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</si>
  <si>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</si>
  <si>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</si>
  <si>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</si>
  <si>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</si>
  <si>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</si>
  <si>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</si>
  <si>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</si>
  <si>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</si>
  <si>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</si>
  <si>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</si>
  <si>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</si>
  <si>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</si>
  <si>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</si>
  <si>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</si>
  <si>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</si>
  <si>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</si>
  <si>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</si>
  <si>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</si>
  <si>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</si>
  <si>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</si>
  <si>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</si>
  <si>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</si>
  <si>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</si>
  <si>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</si>
  <si>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</si>
  <si>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</si>
  <si>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</si>
  <si>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</si>
  <si>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</si>
  <si>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</si>
  <si>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</si>
  <si>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</si>
  <si>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</si>
  <si>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</si>
  <si>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</si>
  <si>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</si>
  <si>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</si>
  <si>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</si>
  <si>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</si>
  <si>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</si>
  <si>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</si>
  <si>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</si>
  <si>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</si>
  <si>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</si>
  <si>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</si>
  <si>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</si>
  <si>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</si>
  <si>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</si>
  <si>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</si>
  <si>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</si>
  <si>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</si>
  <si>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</si>
  <si>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</si>
  <si>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</si>
  <si>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</si>
  <si>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</si>
  <si>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</si>
  <si>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</si>
  <si>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</si>
  <si>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</si>
  <si>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</si>
  <si>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</si>
  <si>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</si>
  <si>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</si>
  <si>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</si>
  <si>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</si>
  <si>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</si>
  <si>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</si>
  <si>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</si>
  <si>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</si>
  <si>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</si>
  <si>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</si>
  <si>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</si>
  <si>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</si>
  <si>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</si>
  <si>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</si>
  <si>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</si>
  <si>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</si>
  <si>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</si>
  <si>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</si>
  <si>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</si>
  <si>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</si>
  <si>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</si>
  <si>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</si>
  <si>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</si>
  <si>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</si>
  <si>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</si>
  <si>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</si>
  <si>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</si>
  <si>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</si>
  <si>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</si>
  <si>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</si>
  <si>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</si>
  <si>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</si>
  <si>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</si>
  <si>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</si>
  <si>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</si>
  <si>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</si>
  <si>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</si>
  <si>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</si>
  <si>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</si>
  <si>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</si>
  <si>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</si>
  <si>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</si>
  <si>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</si>
  <si>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</si>
  <si>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</si>
  <si>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</si>
  <si>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</si>
  <si>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</si>
  <si>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</si>
  <si>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</si>
  <si>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</si>
  <si>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</si>
  <si>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</si>
  <si>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</si>
  <si>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</si>
  <si>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</si>
  <si>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</si>
  <si>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</si>
  <si>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</si>
  <si>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</si>
  <si>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</si>
  <si>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</si>
  <si>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</si>
  <si>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</si>
  <si>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</si>
  <si>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</si>
  <si>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</si>
  <si>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</si>
  <si>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</si>
  <si>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</si>
  <si>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</si>
  <si>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</si>
  <si>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</si>
  <si>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</si>
  <si>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</si>
  <si>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</si>
  <si>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</si>
  <si>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</si>
  <si>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</si>
  <si>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</si>
  <si>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</si>
  <si>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</si>
  <si>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</si>
  <si>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</si>
  <si>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</si>
  <si>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</si>
  <si>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</si>
  <si>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</si>
  <si>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</si>
  <si>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</si>
  <si>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</si>
  <si>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</si>
  <si>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</si>
  <si>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</si>
  <si>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</si>
  <si>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</si>
  <si>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</si>
  <si>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</si>
  <si>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</si>
  <si>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</si>
  <si>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</si>
  <si>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</si>
  <si>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</si>
  <si>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</si>
  <si>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</si>
  <si>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</si>
  <si>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</si>
  <si>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</si>
  <si>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</si>
  <si>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</si>
  <si>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</si>
  <si>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</si>
  <si>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</si>
  <si>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</si>
  <si>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</si>
  <si>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</si>
  <si>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</si>
  <si>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</si>
  <si>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</si>
  <si>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</si>
  <si>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</si>
  <si>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</si>
  <si>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</si>
  <si>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</si>
  <si>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</si>
  <si>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</si>
  <si>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</si>
  <si>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</si>
  <si>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</si>
  <si>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</si>
  <si>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</si>
  <si>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</si>
  <si>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</si>
  <si>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</si>
  <si>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</si>
  <si>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</si>
  <si>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</si>
  <si>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</si>
  <si>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</si>
  <si>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</si>
  <si>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</si>
  <si>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</si>
  <si>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</si>
  <si>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</si>
  <si>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</si>
  <si>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</si>
  <si>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</si>
  <si>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</si>
  <si>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</si>
  <si>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</si>
  <si>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</si>
  <si>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</si>
  <si>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</si>
  <si>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</si>
  <si>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</si>
  <si>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</si>
  <si>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</si>
  <si>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</si>
  <si>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</si>
  <si>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</si>
  <si>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</si>
  <si>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</si>
  <si>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</si>
  <si>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</si>
  <si>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</si>
  <si>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</si>
  <si>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</si>
  <si>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</si>
  <si>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</si>
  <si>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</si>
  <si>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</si>
  <si>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</si>
  <si>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</si>
  <si>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</si>
  <si>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</si>
  <si>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</si>
  <si>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</si>
  <si>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</si>
  <si>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</si>
  <si>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</si>
  <si>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</si>
  <si>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</si>
  <si>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</si>
  <si>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</si>
  <si>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</si>
  <si>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</si>
  <si>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</si>
  <si>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</si>
  <si>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</si>
  <si>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</si>
  <si>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</si>
  <si>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</si>
  <si>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</si>
  <si>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</si>
  <si>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</si>
  <si>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</si>
  <si>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</si>
  <si>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</si>
  <si>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</si>
  <si>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</si>
  <si>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</si>
  <si>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</si>
  <si>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</si>
  <si>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</si>
  <si>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</si>
  <si>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</si>
  <si>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</si>
  <si>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</si>
  <si>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</si>
  <si>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</si>
  <si>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</si>
  <si>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</si>
  <si>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</si>
  <si>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</si>
  <si>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</si>
  <si>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</si>
  <si>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</si>
  <si>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</si>
  <si>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</si>
  <si>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</si>
  <si>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</si>
  <si>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</si>
  <si>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</si>
  <si>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</si>
  <si>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</si>
  <si>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</si>
  <si>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</si>
  <si>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</si>
  <si>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</si>
  <si>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</si>
  <si>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</si>
  <si>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</si>
  <si>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</si>
  <si>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</si>
  <si>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</si>
  <si>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</si>
  <si>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</si>
  <si>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</si>
  <si>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</si>
  <si>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</si>
  <si>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</si>
  <si>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</si>
  <si>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</si>
  <si>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</si>
  <si>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</si>
  <si>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</si>
  <si>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</si>
  <si>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</si>
  <si>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</si>
  <si>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</si>
  <si>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</si>
  <si>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</si>
  <si>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</si>
  <si>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</si>
  <si>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</si>
  <si>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</si>
  <si>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</si>
  <si>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</si>
  <si>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</si>
  <si>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</si>
  <si>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</si>
  <si>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</si>
  <si>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</si>
  <si>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</si>
  <si>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</si>
  <si>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</si>
  <si>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</si>
  <si>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</si>
  <si>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</si>
  <si>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</si>
  <si>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</si>
  <si>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</si>
  <si>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</si>
  <si>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</si>
  <si>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</si>
  <si>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</si>
  <si>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</si>
  <si>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</si>
  <si>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</si>
  <si>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</si>
  <si>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</si>
  <si>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</si>
  <si>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</si>
  <si>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</si>
  <si>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</si>
  <si>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</si>
  <si>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</si>
  <si>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</si>
  <si>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</si>
  <si>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</si>
  <si>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</si>
  <si>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</si>
  <si>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</si>
  <si>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</si>
  <si>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</si>
  <si>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</si>
  <si>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</si>
  <si>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</si>
  <si>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</si>
  <si>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</si>
  <si>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</si>
  <si>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</si>
  <si>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</si>
  <si>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</si>
  <si>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</si>
  <si>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</si>
  <si>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</si>
  <si>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</si>
  <si>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</si>
  <si>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</si>
  <si>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</si>
  <si>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</si>
  <si>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</si>
  <si>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</si>
  <si>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</si>
  <si>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</si>
  <si>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</si>
  <si>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</si>
  <si>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</si>
  <si>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</si>
  <si>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</si>
  <si>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</si>
  <si>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</si>
  <si>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</si>
  <si>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</si>
  <si>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</si>
  <si>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</si>
  <si>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</si>
  <si>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</si>
  <si>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</si>
  <si>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</si>
  <si>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</si>
  <si>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</si>
  <si>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</si>
  <si>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</si>
  <si>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</si>
  <si>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</si>
  <si>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</si>
  <si>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</si>
  <si>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</si>
  <si>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</si>
  <si>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</si>
  <si>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</si>
  <si>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</si>
  <si>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</si>
  <si>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</si>
  <si>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</si>
  <si>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</si>
  <si>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</si>
  <si>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</si>
  <si>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</si>
  <si>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</si>
  <si>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</si>
  <si>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</si>
  <si>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</si>
  <si>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</si>
  <si>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</si>
  <si>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</si>
  <si>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</si>
  <si>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</si>
  <si>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</si>
  <si>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</si>
  <si>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</si>
  <si>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</si>
  <si>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</si>
  <si>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</si>
  <si>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</si>
  <si>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</si>
  <si>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</si>
  <si>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</si>
  <si>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</si>
  <si>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</si>
  <si>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</si>
  <si>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</si>
  <si>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</si>
  <si>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</si>
  <si>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</si>
  <si>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</si>
  <si>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</si>
  <si>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</si>
  <si>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</si>
  <si>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</si>
  <si>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</si>
  <si>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</si>
  <si>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</si>
  <si>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</si>
  <si>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</si>
  <si>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</si>
  <si>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</si>
  <si>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</si>
  <si>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</si>
  <si>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</si>
  <si>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</si>
  <si>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</si>
  <si>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</si>
  <si>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</si>
  <si>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</si>
  <si>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</si>
  <si>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</si>
  <si>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</si>
  <si>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</si>
  <si>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</si>
  <si>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</si>
  <si>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</si>
  <si>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</si>
  <si>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</si>
  <si>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</si>
  <si>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</si>
  <si>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</si>
  <si>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</si>
  <si>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</si>
  <si>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</si>
  <si>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</si>
  <si>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</si>
  <si>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</si>
  <si>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</si>
  <si>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</si>
  <si>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</si>
  <si>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</si>
  <si>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</si>
  <si>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</si>
  <si>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</si>
  <si>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</si>
  <si>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</si>
  <si>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</si>
  <si>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</si>
  <si>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</si>
  <si>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</si>
  <si>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</si>
  <si>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</si>
  <si>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</si>
  <si>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</si>
  <si>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</si>
  <si>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</si>
  <si>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</si>
  <si>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</si>
  <si>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</si>
  <si>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</si>
  <si>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</si>
  <si>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</si>
  <si>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</si>
  <si>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</si>
  <si>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</si>
  <si>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</si>
  <si>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</si>
  <si>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</si>
  <si>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</si>
  <si>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</si>
  <si>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</si>
  <si>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</si>
  <si>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</si>
  <si>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</si>
  <si>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</si>
  <si>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</si>
  <si>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</si>
  <si>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</si>
  <si>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</si>
  <si>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</si>
  <si>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</si>
  <si>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</si>
  <si>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</si>
  <si>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</si>
  <si>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</si>
  <si>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</si>
  <si>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</si>
  <si>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</si>
  <si>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</si>
  <si>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</si>
  <si>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</si>
  <si>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</si>
  <si>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</si>
  <si>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</si>
  <si>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</si>
  <si>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</si>
  <si>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</si>
  <si>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</si>
  <si>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</si>
  <si>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</si>
  <si>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</si>
  <si>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</si>
  <si>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</si>
  <si>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</si>
  <si>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</si>
  <si>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</si>
  <si>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</si>
  <si>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</si>
  <si>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</si>
  <si>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</si>
  <si>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</si>
  <si>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</si>
  <si>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</si>
  <si>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</si>
  <si>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</si>
  <si>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</si>
  <si>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</si>
  <si>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</si>
  <si>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</si>
  <si>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</si>
  <si>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</si>
  <si>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</si>
  <si>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</si>
  <si>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</si>
  <si>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</si>
  <si>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</si>
  <si>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</si>
  <si>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</si>
  <si>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</si>
  <si>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</si>
  <si>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</si>
  <si>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</si>
  <si>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</si>
  <si>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</si>
  <si>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</si>
  <si>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</si>
  <si>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</si>
  <si>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</si>
  <si>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</si>
  <si>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</si>
  <si>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</si>
  <si>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</si>
  <si>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</si>
  <si>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</si>
  <si>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</si>
  <si>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</si>
  <si>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</si>
  <si>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</si>
  <si>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</si>
  <si>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</si>
  <si>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</si>
  <si>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</si>
  <si>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</si>
  <si>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</si>
  <si>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</si>
  <si>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</si>
  <si>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</si>
  <si>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</si>
  <si>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</si>
  <si>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</si>
  <si>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</si>
  <si>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</si>
  <si>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</si>
  <si>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</si>
  <si>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</si>
  <si>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</si>
  <si>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</si>
  <si>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</si>
  <si>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</si>
  <si>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</si>
  <si>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</si>
  <si>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</si>
  <si>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</si>
  <si>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</si>
  <si>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</si>
  <si>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</si>
  <si>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</si>
  <si>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</si>
  <si>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</si>
  <si>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</si>
  <si>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</si>
  <si>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</si>
  <si>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</si>
  <si>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</si>
  <si>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</si>
  <si>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</si>
  <si>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</si>
  <si>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</si>
  <si>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</si>
  <si>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</si>
  <si>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</si>
  <si>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</si>
  <si>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</si>
  <si>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</si>
  <si>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</si>
  <si>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</si>
  <si>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</si>
  <si>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</si>
  <si>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</si>
  <si>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</si>
  <si>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</si>
  <si>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</si>
  <si>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</si>
  <si>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</si>
  <si>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</si>
  <si>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</si>
  <si>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</si>
  <si>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</si>
  <si>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</si>
  <si>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</si>
  <si>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</si>
  <si>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</si>
  <si>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</si>
  <si>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</si>
  <si>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</si>
  <si>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</si>
  <si>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</si>
  <si>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</si>
  <si>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</si>
  <si>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</si>
  <si>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</si>
  <si>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</si>
  <si>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</si>
  <si>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</si>
  <si>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</si>
  <si>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</si>
  <si>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</si>
  <si>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</si>
  <si>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</si>
  <si>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</si>
  <si>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</si>
  <si>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</si>
  <si>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</si>
  <si>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</si>
  <si>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</si>
  <si>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</si>
  <si>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</si>
  <si>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</si>
  <si>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</si>
  <si>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</si>
  <si>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</si>
  <si>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</si>
  <si>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</si>
  <si>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</si>
  <si>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</si>
  <si>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</si>
  <si>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</si>
  <si>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</si>
  <si>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</si>
  <si>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</si>
  <si>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</si>
  <si>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</si>
  <si>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</si>
  <si>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</si>
  <si>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</si>
  <si>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</si>
  <si>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</si>
  <si>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</si>
  <si>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</si>
  <si>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</si>
  <si>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</si>
  <si>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</si>
  <si>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</si>
  <si>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</si>
  <si>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</si>
  <si>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</si>
  <si>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</si>
  <si>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</si>
  <si>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</si>
  <si>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</si>
  <si>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</si>
  <si>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</si>
  <si>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</si>
  <si>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</si>
  <si>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</si>
  <si>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</si>
  <si>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</si>
  <si>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</si>
  <si>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</si>
  <si>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</si>
  <si>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</si>
  <si>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</si>
  <si>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</si>
  <si>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</si>
  <si>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</si>
  <si>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</si>
  <si>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</si>
  <si>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</si>
  <si>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</si>
  <si>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</si>
  <si>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</si>
  <si>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</si>
  <si>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</si>
  <si>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</si>
  <si>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</si>
  <si>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</si>
  <si>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</si>
  <si>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</si>
  <si>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</si>
  <si>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</si>
  <si>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</si>
  <si>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</si>
  <si>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</si>
  <si>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</si>
  <si>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</si>
  <si>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</si>
  <si>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</si>
  <si>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</si>
  <si>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</si>
  <si>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</si>
  <si>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</si>
  <si>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</si>
  <si>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</si>
  <si>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</si>
  <si>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</si>
  <si>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</si>
  <si>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</si>
  <si>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</si>
  <si>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</si>
  <si>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</si>
  <si>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</si>
  <si>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</si>
  <si>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</si>
  <si>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</si>
  <si>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</si>
  <si>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</si>
  <si>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</si>
  <si>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</si>
  <si>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</si>
  <si>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</si>
  <si>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</si>
  <si>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</si>
  <si>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</si>
  <si>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</si>
  <si>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</si>
  <si>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</si>
  <si>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</si>
  <si>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</si>
  <si>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</si>
  <si>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</si>
  <si>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</si>
  <si>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</si>
  <si>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</si>
  <si>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</si>
  <si>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</si>
  <si>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</si>
  <si>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</si>
  <si>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</si>
  <si>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</si>
  <si>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</si>
  <si>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</si>
  <si>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</si>
  <si>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</si>
  <si>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</si>
  <si>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</si>
  <si>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</si>
  <si>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</si>
  <si>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</si>
  <si>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</si>
  <si>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</si>
  <si>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</si>
  <si>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</si>
  <si>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</si>
  <si>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</si>
  <si>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</si>
  <si>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</si>
  <si>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</si>
  <si>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</si>
  <si>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</si>
  <si>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</si>
  <si>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</si>
  <si>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</si>
  <si>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</si>
  <si>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</si>
  <si>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</si>
  <si>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</si>
  <si>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</si>
  <si>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</si>
  <si>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</si>
  <si>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</si>
  <si>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</si>
  <si>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</si>
  <si>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</si>
  <si>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</si>
  <si>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</si>
  <si>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</si>
  <si>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</si>
  <si>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</si>
  <si>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</si>
  <si>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</si>
  <si>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</si>
  <si>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</si>
  <si>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</si>
  <si>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</si>
  <si>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</si>
  <si>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</si>
  <si>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</si>
  <si>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</si>
  <si>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</si>
  <si>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</si>
  <si>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</si>
  <si>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</si>
  <si>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</si>
  <si>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</si>
  <si>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</si>
  <si>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</si>
  <si>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</si>
  <si>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</si>
  <si>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</si>
  <si>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</si>
  <si>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</si>
  <si>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</si>
  <si>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</si>
  <si>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</si>
  <si>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</si>
  <si>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</si>
  <si>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</si>
  <si>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</si>
  <si>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</si>
  <si>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</si>
  <si>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</si>
  <si>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</si>
  <si>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</si>
  <si>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</si>
  <si>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</si>
  <si>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</si>
  <si>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</si>
  <si>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</si>
  <si>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</si>
  <si>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</si>
  <si>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</si>
  <si>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</si>
  <si>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</si>
  <si>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</si>
  <si>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</si>
  <si>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</si>
  <si>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</si>
  <si>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</si>
  <si>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</si>
  <si>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</si>
  <si>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</si>
  <si>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</si>
  <si>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</si>
  <si>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</si>
  <si>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</si>
  <si>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</si>
  <si>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</si>
  <si>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</si>
  <si>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</si>
  <si>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</si>
  <si>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</si>
  <si>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</si>
  <si>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</si>
  <si>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</si>
  <si>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</si>
  <si>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</si>
  <si>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</si>
  <si>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</si>
  <si>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</si>
  <si>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</si>
  <si>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</si>
  <si>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</si>
  <si>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</si>
  <si>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</si>
  <si>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</si>
  <si>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</si>
  <si>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</si>
  <si>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</si>
  <si>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</si>
  <si>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</si>
  <si>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</si>
  <si>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</si>
  <si>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</si>
  <si>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</si>
  <si>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</si>
  <si>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</si>
  <si>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</si>
  <si>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</si>
  <si>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</si>
  <si>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</si>
  <si>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</si>
  <si>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</si>
  <si>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</si>
  <si>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</si>
  <si>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</si>
  <si>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</si>
  <si>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</si>
  <si>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</si>
  <si>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</si>
  <si>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</si>
  <si>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</si>
  <si>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</si>
  <si>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</si>
  <si>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</si>
  <si>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</si>
  <si>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</si>
  <si>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</si>
  <si>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</si>
  <si>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</si>
  <si>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</si>
  <si>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</si>
  <si>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</si>
  <si>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</si>
  <si>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</si>
  <si>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</si>
  <si>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</si>
  <si>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</si>
  <si>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</si>
  <si>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</si>
  <si>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</si>
  <si>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</si>
  <si>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</si>
  <si>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</si>
  <si>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</si>
  <si>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</si>
  <si>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</si>
  <si>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</si>
  <si>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</si>
  <si>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</si>
  <si>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</si>
  <si>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</si>
  <si>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</si>
  <si>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</si>
  <si>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</si>
  <si>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</si>
  <si>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</si>
  <si>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</si>
  <si>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</si>
  <si>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</si>
  <si>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</si>
  <si>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</si>
  <si>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</si>
  <si>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</si>
  <si>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</si>
  <si>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</si>
  <si>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</si>
  <si>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</si>
  <si>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</si>
  <si>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</si>
  <si>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</si>
  <si>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</si>
  <si>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</si>
  <si>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</si>
  <si>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</si>
  <si>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</si>
  <si>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</si>
  <si>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</si>
  <si>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</si>
  <si>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</si>
  <si>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</si>
  <si>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</si>
  <si>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</si>
  <si>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</si>
  <si>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</si>
  <si>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</si>
  <si>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</si>
  <si>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</si>
  <si>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</si>
  <si>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</si>
  <si>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</si>
  <si>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</si>
  <si>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</si>
  <si>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</si>
  <si>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</si>
  <si>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</si>
  <si>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</si>
  <si>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</si>
  <si>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</si>
  <si>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</si>
  <si>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</si>
  <si>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</si>
  <si>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</si>
  <si>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</si>
  <si>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</si>
  <si>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</si>
  <si>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</si>
  <si>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</si>
  <si>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</si>
  <si>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</si>
  <si>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</si>
  <si>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</si>
  <si>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</si>
  <si>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</si>
  <si>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</si>
  <si>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</si>
  <si>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</si>
  <si>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</si>
  <si>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</si>
  <si>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</si>
  <si>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</si>
  <si>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</si>
  <si>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</si>
  <si>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</si>
  <si>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</si>
  <si>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</si>
  <si>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</si>
  <si>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</si>
  <si>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</si>
  <si>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</si>
  <si>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</si>
  <si>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</si>
  <si>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</si>
  <si>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</si>
  <si>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</si>
  <si>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</si>
  <si>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</si>
  <si>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</si>
  <si>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</si>
  <si>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</si>
  <si>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</si>
  <si>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</si>
  <si>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</si>
  <si>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</si>
  <si>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</si>
  <si>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</si>
  <si>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</si>
  <si>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</si>
  <si>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</si>
  <si>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</si>
  <si>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</si>
  <si>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</si>
  <si>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</si>
  <si>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</si>
  <si>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</si>
  <si>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</si>
  <si>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</si>
  <si>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</si>
  <si>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</si>
  <si>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</si>
  <si>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</si>
  <si>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</si>
  <si>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</si>
  <si>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</si>
  <si>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</si>
  <si>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</si>
  <si>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</si>
  <si>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</si>
  <si>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</si>
  <si>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</si>
  <si>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</si>
  <si>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</si>
  <si>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</si>
  <si>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</si>
  <si>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</si>
  <si>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</si>
  <si>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</si>
  <si>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</si>
  <si>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</si>
  <si>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</si>
  <si>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</si>
  <si>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</si>
  <si>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</si>
  <si>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</si>
  <si>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</si>
  <si>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</si>
  <si>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</si>
  <si>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</si>
  <si>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</si>
  <si>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</si>
  <si>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</si>
  <si>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</si>
  <si>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</si>
  <si>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</si>
  <si>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</si>
  <si>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</si>
  <si>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</si>
  <si>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</si>
  <si>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</si>
  <si>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</si>
  <si>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</si>
  <si>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</si>
  <si>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</si>
  <si>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</si>
  <si>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</si>
  <si>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</si>
  <si>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</si>
  <si>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</si>
  <si>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</si>
  <si>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</si>
  <si>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</si>
  <si>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</si>
  <si>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</si>
  <si>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</si>
  <si>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</si>
  <si>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</si>
  <si>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</si>
  <si>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</si>
  <si>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</si>
  <si>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</si>
  <si>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</si>
  <si>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</si>
  <si>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</si>
  <si>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</si>
  <si>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</si>
  <si>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</si>
  <si>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</si>
  <si>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</si>
  <si>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</si>
  <si>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</si>
  <si>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</si>
  <si>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</si>
  <si>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</si>
  <si>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</si>
  <si>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</si>
  <si>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</si>
  <si>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</si>
  <si>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</si>
  <si>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</si>
  <si>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</si>
  <si>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</si>
  <si>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</si>
  <si>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</si>
  <si>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</si>
  <si>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</si>
  <si>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</si>
  <si>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</si>
  <si>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</si>
  <si>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</si>
  <si>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</si>
  <si>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</si>
  <si>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</si>
  <si>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</si>
  <si>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</si>
  <si>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</si>
  <si>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</si>
  <si>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</si>
  <si>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</si>
  <si>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</si>
  <si>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</si>
  <si>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</si>
  <si>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</si>
  <si>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</si>
  <si>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</si>
  <si>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</si>
  <si>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</si>
  <si>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</si>
  <si>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</si>
  <si>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</si>
  <si>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</si>
  <si>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</si>
  <si>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</si>
  <si>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</si>
  <si>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</si>
  <si>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</si>
  <si>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</si>
  <si>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</si>
  <si>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</si>
  <si>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</si>
  <si>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</si>
  <si>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</si>
  <si>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</si>
  <si>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</si>
  <si>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</si>
  <si>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</si>
  <si>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</si>
  <si>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</si>
  <si>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</si>
  <si>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</si>
  <si>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</si>
  <si>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</si>
  <si>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</si>
  <si>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</si>
  <si>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</si>
  <si>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</si>
  <si>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</si>
  <si>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</si>
  <si>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</si>
  <si>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</si>
  <si>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</si>
  <si>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</si>
  <si>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</si>
  <si>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</si>
  <si>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</si>
  <si>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</si>
  <si>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</si>
  <si>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</si>
  <si>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</si>
  <si>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</si>
  <si>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</si>
  <si>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</si>
  <si>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</si>
  <si>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</si>
  <si>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</si>
  <si>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</si>
  <si>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</si>
  <si>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</si>
  <si>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</si>
  <si>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</si>
  <si>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</si>
  <si>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</si>
  <si>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</si>
  <si>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</si>
  <si>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</si>
  <si>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</si>
  <si>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</si>
  <si>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</si>
  <si>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</si>
  <si>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</si>
  <si>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</si>
  <si>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</si>
  <si>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</si>
  <si>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</si>
  <si>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</si>
  <si>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</si>
  <si>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</si>
  <si>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</si>
  <si>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</si>
  <si>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</si>
  <si>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</si>
  <si>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</si>
  <si>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</si>
  <si>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</si>
  <si>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</si>
  <si>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</si>
  <si>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</si>
  <si>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</si>
  <si>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</si>
  <si>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</si>
  <si>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</si>
  <si>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</si>
  <si>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</si>
  <si>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</si>
  <si>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</si>
  <si>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</si>
  <si>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</si>
  <si>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</si>
  <si>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</si>
  <si>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</si>
  <si>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</si>
  <si>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</si>
  <si>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</si>
  <si>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</si>
  <si>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</si>
  <si>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</si>
  <si>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</si>
  <si>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</si>
  <si>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</si>
  <si>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</si>
  <si>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</si>
  <si>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</si>
  <si>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</si>
  <si>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</si>
  <si>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</si>
  <si>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</si>
  <si>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</si>
  <si>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</si>
  <si>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</si>
  <si>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</si>
  <si>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</si>
  <si>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</si>
  <si>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</si>
  <si>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</si>
  <si>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</si>
  <si>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</si>
  <si>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</si>
  <si>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</si>
  <si>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</si>
  <si>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</si>
  <si>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</si>
  <si>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</si>
  <si>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</si>
  <si>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</si>
  <si>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</si>
  <si>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</si>
  <si>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</si>
  <si>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</si>
  <si>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</si>
  <si>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</si>
  <si>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</si>
  <si>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</si>
  <si>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</si>
  <si>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</si>
  <si>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</si>
  <si>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</si>
  <si>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</si>
  <si>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</si>
  <si>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</si>
  <si>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</si>
  <si>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</si>
  <si>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</si>
  <si>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</si>
  <si>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</si>
  <si>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</si>
  <si>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</si>
  <si>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</si>
  <si>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</si>
  <si>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</si>
  <si>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</si>
  <si>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</si>
  <si>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</si>
  <si>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</si>
  <si>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</si>
  <si>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</si>
  <si>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</si>
  <si>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</si>
  <si>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</si>
  <si>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</si>
  <si>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</si>
  <si>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</si>
  <si>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</si>
  <si>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</si>
  <si>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</si>
  <si>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</si>
  <si>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</si>
  <si>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</si>
  <si>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</si>
  <si>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</si>
  <si>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</si>
  <si>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</si>
  <si>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</si>
  <si>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</si>
  <si>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</si>
  <si>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</si>
  <si>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</si>
  <si>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</si>
  <si>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</si>
  <si>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</si>
  <si>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</si>
  <si>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</si>
  <si>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</si>
  <si>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</si>
  <si>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</si>
  <si>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</si>
  <si>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</si>
  <si>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</si>
  <si>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</si>
  <si>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</si>
  <si>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</si>
  <si>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</si>
  <si>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</si>
  <si>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</si>
  <si>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</si>
  <si>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</si>
  <si>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</si>
  <si>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</si>
  <si>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</si>
  <si>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</si>
  <si>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</si>
  <si>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</si>
  <si>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</si>
  <si>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</si>
  <si>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</si>
  <si>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</si>
  <si>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</si>
  <si>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</si>
  <si>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</si>
  <si>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</si>
  <si>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</si>
  <si>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</si>
  <si>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</si>
  <si>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</si>
  <si>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</si>
  <si>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</si>
  <si>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</si>
  <si>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</si>
  <si>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</si>
  <si>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</si>
  <si>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</si>
  <si>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</si>
  <si>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</si>
  <si>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</si>
  <si>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</si>
  <si>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</si>
  <si>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</si>
  <si>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</si>
  <si>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</si>
  <si>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</si>
  <si>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</si>
  <si>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</si>
  <si>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</si>
  <si>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</si>
  <si>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</si>
  <si>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</si>
  <si>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</si>
  <si>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</si>
  <si>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</si>
  <si>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</si>
  <si>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</si>
  <si>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</si>
  <si>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</si>
  <si>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</si>
  <si>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</si>
  <si>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</si>
  <si>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</si>
  <si>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</si>
  <si>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</si>
  <si>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</si>
  <si>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</si>
  <si>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</si>
  <si>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</si>
  <si>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</si>
  <si>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</si>
  <si>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</si>
  <si>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</si>
  <si>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</si>
  <si>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</si>
  <si>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</si>
  <si>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</si>
  <si>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</si>
  <si>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</si>
  <si>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</si>
  <si>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</si>
  <si>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</si>
  <si>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</si>
  <si>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</si>
  <si>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</si>
  <si>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</si>
  <si>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</si>
  <si>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</si>
  <si>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</si>
  <si>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</si>
  <si>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</si>
  <si>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</si>
  <si>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</si>
  <si>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</si>
  <si>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</si>
  <si>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</si>
  <si>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</si>
  <si>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</si>
  <si>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</si>
  <si>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</si>
  <si>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</si>
  <si>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</si>
  <si>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</si>
  <si>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</si>
  <si>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</si>
  <si>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</si>
  <si>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</si>
  <si>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</si>
  <si>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</si>
  <si>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</si>
  <si>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</si>
  <si>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</si>
  <si>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</si>
  <si>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</si>
  <si>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</si>
  <si>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</si>
  <si>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</si>
  <si>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</si>
  <si>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</si>
  <si>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</si>
  <si>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</si>
  <si>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</si>
  <si>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</si>
  <si>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</si>
  <si>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</si>
  <si>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</si>
  <si>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</si>
  <si>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</si>
  <si>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</si>
  <si>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</si>
  <si>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</si>
  <si>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</si>
  <si>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</si>
  <si>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</si>
  <si>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</si>
  <si>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</si>
  <si>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</si>
  <si>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</si>
  <si>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</si>
  <si>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</si>
  <si>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</si>
  <si>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</si>
  <si>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</si>
  <si>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</si>
  <si>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</si>
  <si>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</si>
  <si>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</si>
  <si>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</si>
  <si>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</si>
  <si>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</si>
  <si>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</si>
  <si>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</si>
  <si>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</si>
  <si>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</si>
  <si>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</si>
  <si>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</si>
  <si>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</si>
  <si>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</si>
  <si>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</si>
  <si>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</si>
  <si>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</si>
  <si>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</si>
  <si>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</si>
  <si>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</si>
  <si>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</si>
  <si>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</si>
  <si>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</si>
  <si>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</si>
  <si>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</si>
  <si>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</si>
  <si>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</si>
  <si>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</si>
  <si>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</si>
  <si>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</si>
  <si>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</si>
  <si>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</si>
  <si>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</si>
  <si>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</si>
  <si>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</si>
  <si>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</si>
  <si>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</si>
  <si>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</si>
  <si>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</si>
  <si>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</si>
  <si>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</si>
  <si>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</si>
  <si>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</si>
  <si>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</si>
  <si>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</si>
  <si>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</si>
  <si>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</si>
  <si>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</si>
  <si>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</si>
  <si>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</si>
  <si>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</si>
  <si>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</si>
  <si>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</si>
  <si>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</si>
  <si>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</si>
  <si>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</si>
  <si>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</si>
  <si>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</si>
  <si>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</si>
  <si>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</si>
  <si>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</si>
  <si>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</si>
  <si>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</si>
  <si>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</si>
  <si>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</si>
  <si>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</si>
  <si>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</si>
  <si>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</si>
  <si>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</si>
  <si>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</si>
  <si>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</si>
  <si>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</si>
  <si>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</si>
  <si>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</si>
  <si>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</si>
  <si>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</si>
  <si>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</si>
  <si>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</si>
  <si>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</si>
  <si>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</si>
  <si>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</si>
  <si>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</si>
  <si>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</si>
  <si>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</si>
  <si>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</si>
  <si>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</si>
  <si>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</si>
  <si>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</si>
  <si>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</si>
  <si>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</si>
  <si>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</si>
  <si>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</si>
  <si>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</si>
  <si>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</si>
  <si>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</si>
  <si>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</si>
  <si>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</si>
  <si>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</si>
  <si>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</si>
  <si>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</si>
  <si>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</si>
  <si>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</si>
  <si>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</si>
  <si>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</si>
  <si>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</si>
  <si>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</si>
  <si>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</si>
  <si>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</si>
  <si>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</si>
  <si>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</si>
  <si>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</si>
  <si>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</si>
  <si>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</si>
  <si>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</si>
  <si>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</si>
  <si>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</si>
  <si>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</si>
  <si>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</si>
  <si>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</si>
  <si>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</si>
  <si>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</si>
  <si>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</si>
  <si>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</si>
  <si>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</si>
  <si>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</si>
  <si>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</si>
  <si>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</si>
  <si>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</si>
  <si>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</si>
  <si>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</si>
  <si>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</si>
  <si>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</si>
  <si>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</si>
  <si>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</si>
  <si>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</si>
  <si>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</si>
  <si>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</si>
  <si>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</si>
  <si>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</si>
  <si>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</si>
  <si>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</si>
  <si>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</si>
  <si>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</si>
  <si>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</si>
  <si>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</si>
  <si>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</si>
  <si>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</si>
  <si>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</si>
  <si>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</si>
  <si>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</si>
  <si>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</si>
  <si>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</si>
  <si>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</si>
  <si>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</si>
  <si>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</si>
  <si>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</si>
  <si>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</si>
  <si>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</si>
  <si>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</si>
  <si>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</si>
  <si>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</si>
  <si>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</si>
  <si>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</si>
  <si>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</si>
  <si>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</si>
  <si>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</si>
  <si>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</si>
  <si>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</si>
  <si>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</si>
  <si>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</si>
  <si>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</si>
  <si>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</si>
  <si>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</si>
  <si>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</si>
  <si>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</si>
  <si>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</si>
  <si>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</si>
  <si>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</si>
  <si>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</si>
  <si>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</si>
  <si>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</si>
  <si>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</si>
  <si>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</si>
  <si>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</si>
  <si>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</si>
  <si>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</si>
  <si>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</si>
  <si>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</si>
  <si>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</si>
  <si>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</si>
  <si>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</si>
  <si>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</si>
  <si>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</si>
  <si>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</si>
  <si>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</si>
  <si>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</si>
  <si>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</si>
  <si>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</si>
  <si>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</si>
  <si>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</si>
  <si>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</si>
  <si>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</si>
  <si>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</si>
  <si>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</si>
  <si>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</si>
  <si>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</si>
  <si>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</si>
  <si>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</si>
  <si>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</si>
  <si>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</si>
  <si>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</si>
  <si>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</si>
  <si>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</si>
  <si>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</si>
  <si>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</si>
  <si>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</si>
  <si>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</si>
  <si>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</si>
  <si>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</si>
  <si>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</si>
  <si>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</si>
  <si>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</si>
  <si>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</si>
  <si>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</si>
  <si>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</si>
  <si>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</si>
  <si>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</si>
  <si>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</si>
  <si>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</si>
  <si>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</si>
  <si>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</si>
  <si>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</si>
  <si>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</si>
  <si>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</si>
  <si>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</si>
  <si>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</si>
  <si>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</si>
  <si>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</si>
  <si>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</si>
  <si>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</si>
  <si>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</si>
  <si>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</si>
  <si>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</si>
  <si>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</si>
  <si>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</si>
  <si>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</si>
  <si>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</si>
  <si>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</si>
  <si>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</si>
  <si>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</si>
  <si>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</si>
  <si>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</si>
  <si>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</si>
  <si>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</si>
  <si>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</si>
  <si>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</si>
  <si>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</si>
  <si>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</si>
  <si>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</si>
  <si>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</si>
  <si>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</si>
  <si>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</si>
  <si>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</si>
  <si>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</si>
  <si>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</si>
  <si>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</si>
  <si>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</si>
  <si>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</si>
  <si>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</si>
  <si>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</si>
  <si>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</si>
  <si>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</si>
  <si>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</si>
  <si>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</si>
  <si>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</si>
  <si>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</si>
  <si>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</si>
  <si>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</si>
  <si>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</si>
  <si>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</si>
  <si>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</si>
  <si>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</si>
  <si>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</si>
  <si>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</si>
  <si>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</si>
  <si>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</si>
  <si>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</si>
  <si>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</si>
  <si>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</si>
  <si>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</si>
  <si>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</si>
  <si>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</si>
  <si>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</si>
  <si>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</si>
  <si>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</si>
  <si>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</si>
  <si>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</si>
  <si>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</si>
  <si>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</si>
  <si>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</si>
  <si>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</si>
  <si>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</si>
  <si>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</si>
  <si>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</si>
  <si>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</si>
  <si>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</si>
  <si>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</si>
  <si>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</si>
  <si>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</si>
  <si>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</si>
  <si>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</si>
  <si>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</si>
  <si>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</si>
  <si>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</si>
  <si>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</si>
  <si>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</si>
  <si>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</si>
  <si>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</si>
  <si>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</si>
  <si>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</si>
  <si>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</si>
  <si>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</si>
  <si>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</si>
  <si>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</si>
  <si>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</si>
  <si>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</si>
  <si>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</si>
  <si>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</si>
  <si>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</si>
  <si>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</si>
  <si>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</si>
  <si>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</si>
  <si>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</si>
  <si>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</si>
  <si>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</si>
  <si>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</si>
  <si>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</si>
  <si>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</si>
  <si>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</si>
  <si>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</si>
  <si>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</si>
  <si>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</si>
  <si>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</si>
  <si>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</si>
  <si>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</si>
  <si>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</si>
  <si>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</si>
  <si>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</si>
  <si>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</si>
  <si>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</si>
  <si>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</si>
  <si>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</si>
  <si>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</si>
  <si>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</si>
  <si>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</si>
  <si>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</si>
  <si>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</si>
  <si>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</si>
  <si>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</si>
  <si>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</si>
  <si>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</si>
  <si>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</si>
  <si>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</si>
  <si>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</si>
  <si>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</si>
  <si>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</si>
  <si>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</si>
  <si>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</si>
  <si>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</si>
  <si>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</si>
  <si>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</si>
  <si>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</si>
  <si>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</si>
  <si>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</si>
  <si>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</si>
  <si>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</si>
  <si>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</si>
  <si>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</si>
  <si>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</si>
  <si>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</si>
  <si>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</si>
  <si>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</si>
  <si>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</si>
  <si>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</si>
  <si>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</si>
  <si>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</si>
  <si>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</si>
  <si>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</si>
  <si>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</si>
  <si>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</si>
  <si>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</si>
  <si>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</si>
  <si>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</si>
  <si>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</si>
  <si>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</si>
  <si>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</si>
  <si>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</si>
  <si>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</si>
  <si>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</si>
  <si>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</si>
  <si>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</si>
  <si>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</si>
  <si>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</si>
  <si>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</si>
  <si>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</si>
  <si>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</si>
  <si>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</si>
  <si>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</si>
  <si>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</si>
  <si>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</si>
  <si>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</si>
  <si>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</si>
  <si>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</si>
  <si>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</si>
  <si>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</si>
  <si>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</si>
  <si>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</si>
  <si>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</si>
  <si>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</si>
  <si>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</si>
  <si>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</si>
  <si>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</si>
  <si>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</si>
  <si>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</si>
  <si>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</si>
  <si>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</si>
  <si>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</si>
  <si>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</si>
  <si>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</si>
  <si>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</si>
  <si>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</si>
  <si>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</si>
  <si>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</si>
  <si>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</si>
  <si>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</si>
  <si>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</si>
  <si>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</si>
  <si>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</si>
  <si>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</si>
  <si>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</si>
  <si>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</si>
  <si>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</si>
  <si>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</si>
  <si>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</si>
  <si>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</si>
  <si>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</si>
  <si>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</si>
  <si>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</si>
  <si>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</si>
  <si>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</si>
  <si>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</si>
  <si>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</si>
  <si>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</si>
  <si>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</si>
  <si>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</si>
  <si>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</si>
  <si>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</si>
  <si>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</si>
  <si>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</si>
  <si>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</si>
  <si>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</si>
  <si>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</si>
  <si>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</si>
  <si>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</si>
  <si>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</si>
  <si>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</si>
  <si>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</si>
  <si>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</si>
  <si>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</si>
  <si>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</si>
  <si>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</si>
  <si>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</si>
  <si>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</si>
  <si>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</si>
  <si>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</si>
  <si>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</si>
  <si>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</si>
  <si>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</si>
  <si>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</si>
  <si>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</si>
  <si>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</si>
  <si>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</si>
  <si>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</si>
  <si>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</si>
  <si>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</si>
  <si>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</si>
  <si>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</si>
  <si>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</si>
  <si>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</si>
  <si>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</si>
  <si>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</si>
  <si>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</si>
  <si>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</si>
  <si>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</si>
  <si>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</si>
  <si>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</si>
  <si>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</si>
  <si>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</si>
  <si>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</si>
  <si>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</si>
  <si>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</si>
  <si>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</si>
  <si>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</si>
  <si>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</si>
  <si>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</si>
  <si>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</si>
  <si>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</si>
  <si>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</si>
  <si>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</si>
  <si>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</si>
  <si>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</si>
  <si>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</si>
  <si>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</si>
  <si>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</si>
  <si>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</si>
  <si>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</si>
  <si>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</si>
  <si>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</si>
  <si>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</si>
  <si>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</si>
  <si>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</si>
  <si>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</si>
  <si>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</si>
  <si>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</si>
  <si>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</si>
  <si>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</si>
  <si>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</si>
  <si>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</si>
  <si>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</si>
  <si>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</si>
  <si>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</si>
  <si>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</si>
  <si>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</si>
  <si>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</si>
  <si>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</si>
  <si>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</si>
  <si>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</si>
  <si>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</si>
  <si>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</si>
  <si>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</si>
  <si>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</si>
  <si>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</si>
  <si>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</si>
  <si>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</si>
  <si>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</si>
  <si>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</si>
  <si>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</si>
  <si>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</si>
  <si>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</si>
  <si>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</si>
  <si>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</si>
  <si>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</si>
  <si>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</si>
  <si>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</si>
  <si>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</si>
  <si>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</si>
  <si>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</si>
  <si>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</si>
  <si>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</si>
  <si>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</si>
  <si>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</si>
  <si>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</si>
  <si>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</si>
  <si>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</si>
  <si>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</si>
  <si>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</si>
  <si>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</si>
  <si>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</si>
  <si>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</si>
  <si>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</si>
  <si>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</si>
  <si>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</si>
  <si>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</si>
  <si>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</si>
  <si>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</si>
  <si>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</si>
  <si>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</si>
  <si>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</si>
  <si>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</si>
  <si>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</si>
  <si>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</si>
  <si>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</si>
  <si>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</si>
  <si>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</si>
  <si>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</si>
  <si>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</si>
  <si>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</si>
  <si>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</si>
  <si>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</si>
  <si>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</si>
  <si>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</si>
  <si>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</si>
  <si>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</si>
  <si>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</si>
  <si>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</si>
  <si>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</si>
  <si>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</si>
  <si>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</si>
  <si>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</si>
  <si>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</si>
  <si>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</si>
  <si>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</si>
  <si>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</si>
  <si>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</si>
  <si>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</si>
  <si>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</si>
  <si>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</si>
  <si>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</si>
  <si>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</si>
  <si>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</si>
  <si>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</si>
  <si>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</si>
  <si>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</si>
  <si>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</si>
  <si>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</si>
  <si>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</si>
  <si>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</si>
  <si>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</si>
  <si>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</si>
  <si>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</si>
  <si>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</si>
  <si>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</si>
  <si>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</si>
  <si>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</si>
  <si>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</si>
  <si>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</si>
  <si>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</si>
  <si>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</si>
  <si>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</si>
  <si>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</si>
  <si>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</si>
  <si>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</si>
  <si>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</si>
  <si>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</si>
  <si>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</si>
  <si>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</si>
  <si>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</si>
  <si>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</si>
  <si>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</si>
  <si>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</si>
  <si>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</si>
  <si>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</si>
  <si>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</si>
  <si>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</si>
  <si>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</si>
  <si>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</si>
  <si>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</si>
  <si>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</si>
  <si>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</si>
  <si>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</si>
  <si>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</si>
  <si>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</si>
  <si>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</si>
  <si>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</si>
  <si>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</si>
  <si>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</si>
  <si>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</si>
  <si>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</si>
  <si>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</si>
  <si>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</si>
  <si>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</si>
  <si>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</si>
  <si>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</si>
  <si>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</si>
  <si>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</si>
  <si>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</si>
  <si>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</si>
  <si>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</si>
  <si>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</si>
  <si>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</si>
  <si>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</si>
  <si>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</si>
  <si>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</si>
  <si>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</si>
  <si>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</si>
  <si>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</si>
  <si>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</si>
  <si>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</si>
  <si>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</si>
  <si>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</si>
  <si>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</si>
  <si>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</si>
  <si>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</si>
  <si>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</si>
  <si>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</si>
  <si>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</si>
  <si>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</si>
  <si>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</si>
  <si>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</si>
  <si>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</si>
  <si>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</si>
  <si>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</si>
  <si>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</si>
  <si>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</si>
  <si>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</si>
  <si>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</si>
  <si>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</si>
  <si>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</si>
  <si>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</si>
  <si>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</si>
  <si>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</si>
  <si>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</si>
  <si>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</si>
  <si>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</si>
  <si>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</si>
  <si>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</si>
  <si>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</si>
  <si>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</si>
  <si>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</si>
  <si>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</si>
  <si>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</si>
  <si>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</si>
  <si>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</si>
  <si>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</si>
  <si>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</si>
  <si>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</si>
  <si>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</si>
  <si>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</si>
  <si>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</si>
  <si>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</si>
  <si>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</si>
  <si>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</si>
  <si>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</si>
  <si>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</si>
  <si>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</si>
  <si>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</si>
  <si>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</si>
  <si>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</si>
  <si>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</si>
  <si>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</si>
  <si>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</si>
  <si>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</si>
  <si>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</si>
  <si>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</si>
  <si>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</si>
  <si>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</si>
  <si>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</si>
  <si>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</si>
  <si>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</si>
  <si>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</si>
  <si>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</si>
  <si>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</si>
  <si>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</si>
  <si>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</si>
  <si>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</si>
  <si>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</si>
  <si>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</si>
  <si>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</si>
  <si>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</si>
  <si>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</si>
  <si>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</si>
  <si>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</si>
  <si>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</si>
  <si>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</si>
  <si>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</si>
  <si>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</si>
  <si>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</si>
  <si>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</si>
  <si>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</si>
  <si>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</si>
  <si>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</si>
  <si>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</si>
  <si>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</si>
  <si>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</si>
  <si>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</si>
  <si>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</si>
  <si>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</si>
  <si>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</si>
  <si>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</si>
  <si>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</si>
  <si>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</si>
  <si>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</si>
  <si>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</si>
  <si>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</si>
  <si>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</si>
  <si>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</si>
  <si>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</si>
  <si>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</si>
  <si>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</si>
  <si>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</si>
  <si>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</si>
  <si>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</si>
  <si>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</si>
  <si>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</si>
  <si>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</si>
  <si>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</si>
  <si>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</si>
  <si>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</si>
  <si>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</si>
  <si>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</si>
  <si>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</si>
  <si>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</si>
  <si>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</si>
  <si>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</si>
  <si>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</si>
  <si>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</si>
  <si>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</si>
  <si>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</si>
  <si>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</si>
  <si>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</si>
  <si>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</si>
  <si>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</si>
  <si>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</si>
  <si>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</si>
  <si>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</si>
  <si>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</si>
  <si>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</si>
  <si>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</si>
  <si>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</si>
  <si>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</si>
  <si>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</si>
  <si>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</si>
  <si>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</si>
  <si>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</si>
  <si>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</si>
  <si>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</si>
  <si>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</si>
  <si>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</si>
  <si>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</si>
  <si>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</si>
  <si>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</si>
  <si>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</si>
  <si>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</si>
  <si>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</si>
  <si>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</si>
  <si>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</si>
  <si>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</si>
  <si>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</si>
  <si>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</si>
  <si>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</si>
  <si>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</si>
  <si>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</si>
  <si>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</si>
  <si>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</si>
  <si>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</si>
  <si>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</si>
  <si>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</si>
  <si>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</si>
  <si>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</si>
  <si>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</si>
  <si>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</si>
  <si>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</si>
  <si>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</si>
  <si>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</si>
  <si>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</si>
  <si>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</si>
  <si>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</si>
  <si>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</si>
  <si>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</si>
  <si>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</si>
  <si>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</si>
  <si>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</si>
  <si>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</si>
  <si>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</si>
  <si>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</si>
  <si>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</si>
  <si>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</si>
  <si>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</si>
  <si>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</si>
  <si>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</si>
  <si>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</si>
  <si>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</si>
  <si>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</si>
  <si>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</si>
  <si>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</si>
  <si>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</si>
  <si>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</si>
  <si>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</si>
  <si>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</si>
  <si>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</si>
  <si>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</si>
  <si>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</si>
  <si>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</si>
  <si>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</si>
  <si>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</si>
  <si>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</si>
  <si>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</si>
  <si>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</si>
  <si>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</si>
  <si>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</si>
  <si>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</si>
  <si>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</si>
  <si>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</si>
  <si>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</si>
  <si>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</si>
  <si>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</si>
  <si>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</si>
  <si>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</si>
  <si>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</si>
  <si>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</si>
  <si>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</si>
  <si>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</si>
  <si>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</si>
  <si>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</si>
  <si>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</si>
  <si>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</si>
  <si>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</si>
  <si>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</si>
  <si>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</si>
  <si>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</si>
  <si>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</si>
  <si>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</si>
  <si>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</si>
  <si>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</si>
  <si>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</si>
  <si>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</si>
  <si>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</si>
  <si>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</si>
  <si>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</si>
  <si>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</si>
  <si>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</si>
  <si>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</si>
  <si>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</si>
  <si>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</si>
  <si>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</si>
  <si>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</si>
  <si>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</si>
  <si>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</si>
  <si>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</si>
  <si>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</si>
  <si>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</si>
  <si>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</si>
  <si>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</si>
  <si>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</si>
  <si>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</si>
  <si>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</si>
  <si>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</si>
  <si>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</si>
  <si>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</si>
  <si>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</si>
  <si>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</si>
  <si>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</si>
  <si>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</si>
  <si>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</si>
  <si>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</si>
  <si>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</si>
  <si>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</si>
  <si>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</si>
  <si>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</si>
  <si>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</si>
  <si>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</si>
  <si>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</si>
  <si>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</si>
  <si>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</si>
  <si>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</si>
  <si>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</si>
  <si>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</si>
  <si>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</si>
  <si>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</si>
  <si>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</si>
  <si>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</si>
  <si>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</si>
  <si>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</si>
  <si>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</si>
  <si>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</si>
  <si>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</si>
  <si>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</si>
  <si>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</si>
  <si>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</si>
  <si>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</si>
  <si>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</si>
  <si>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</si>
  <si>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</si>
  <si>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</si>
  <si>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</si>
  <si>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</si>
  <si>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</si>
  <si>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</si>
  <si>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</si>
  <si>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</si>
  <si>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</si>
  <si>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</si>
  <si>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</si>
  <si>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</si>
  <si>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</si>
  <si>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</si>
  <si>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</si>
  <si>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</si>
  <si>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</si>
  <si>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</si>
  <si>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</si>
  <si>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</si>
  <si>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</si>
  <si>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</si>
  <si>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</si>
  <si>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</si>
  <si>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</si>
  <si>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</si>
  <si>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</si>
  <si>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</si>
  <si>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</si>
  <si>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</si>
  <si>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</si>
  <si>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</si>
  <si>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</si>
  <si>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</si>
  <si>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</si>
  <si>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</si>
  <si>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</si>
  <si>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</si>
  <si>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</si>
  <si>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</si>
  <si>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</si>
  <si>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</si>
  <si>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</si>
  <si>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</si>
  <si>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</si>
  <si>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</si>
  <si>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</si>
  <si>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</si>
  <si>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</si>
  <si>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</si>
  <si>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</si>
  <si>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</si>
  <si>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</si>
  <si>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</si>
  <si>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</si>
  <si>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</si>
  <si>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</si>
  <si>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</si>
  <si>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</si>
  <si>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</si>
  <si>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</si>
  <si>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</si>
  <si>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</si>
  <si>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</si>
  <si>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</si>
  <si>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</si>
  <si>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</si>
  <si>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</si>
  <si>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</si>
  <si>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</si>
  <si>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</si>
  <si>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</si>
  <si>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</si>
  <si>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</si>
  <si>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</si>
  <si>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</si>
  <si>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</si>
  <si>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</si>
  <si>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</si>
  <si>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</si>
  <si>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</si>
  <si>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</si>
  <si>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</si>
  <si>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</si>
  <si>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</si>
  <si>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</si>
  <si>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</si>
  <si>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</si>
  <si>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</si>
  <si>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</si>
  <si>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</si>
  <si>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</si>
  <si>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</si>
  <si>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</si>
  <si>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</si>
  <si>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</si>
  <si>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</si>
  <si>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</si>
  <si>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</si>
  <si>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</si>
  <si>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</si>
  <si>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</si>
  <si>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</si>
  <si>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</si>
  <si>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</si>
  <si>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</si>
  <si>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</si>
  <si>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</si>
  <si>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</si>
  <si>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</si>
  <si>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</si>
  <si>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</si>
  <si>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</si>
  <si>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</si>
  <si>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</si>
  <si>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</si>
  <si>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</si>
  <si>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</si>
  <si>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</si>
  <si>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</si>
  <si>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</si>
  <si>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</si>
  <si>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</si>
  <si>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</si>
  <si>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</si>
  <si>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</si>
  <si>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</si>
  <si>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</si>
  <si>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</si>
  <si>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</si>
  <si>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</si>
  <si>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</si>
  <si>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</si>
  <si>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</si>
  <si>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</si>
  <si>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</si>
  <si>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</si>
  <si>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</si>
  <si>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</si>
  <si>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</si>
  <si>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</si>
  <si>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</si>
  <si>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</si>
  <si>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</si>
  <si>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</si>
  <si>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</si>
  <si>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</si>
  <si>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</si>
  <si>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</si>
  <si>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</si>
  <si>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</si>
  <si>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</si>
  <si>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</si>
  <si>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</si>
  <si>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</si>
  <si>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</si>
  <si>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</si>
  <si>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</si>
  <si>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</si>
  <si>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</si>
  <si>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</si>
  <si>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</si>
  <si>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</si>
  <si>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</si>
  <si>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</si>
  <si>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</si>
  <si>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</si>
  <si>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</si>
  <si>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</si>
  <si>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</si>
  <si>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</si>
  <si>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</si>
  <si>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</si>
  <si>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</si>
  <si>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</si>
  <si>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</si>
  <si>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</si>
  <si>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</si>
  <si>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</si>
  <si>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</si>
  <si>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</si>
  <si>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</si>
  <si>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</si>
  <si>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</si>
  <si>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</si>
  <si>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</si>
  <si>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</si>
  <si>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</si>
  <si>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</si>
  <si>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</si>
  <si>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</si>
  <si>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</si>
  <si>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</si>
  <si>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</si>
  <si>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</si>
  <si>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</si>
  <si>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</si>
  <si>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</si>
  <si>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</si>
  <si>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</si>
  <si>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</si>
  <si>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</si>
  <si>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</si>
  <si>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</si>
  <si>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</si>
  <si>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</si>
  <si>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</si>
  <si>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</si>
  <si>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</si>
  <si>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</si>
  <si>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</si>
  <si>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</si>
  <si>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</si>
  <si>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</si>
  <si>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</si>
  <si>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</si>
  <si>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</si>
  <si>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</si>
  <si>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</si>
  <si>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</si>
  <si>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</si>
  <si>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</si>
  <si>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</si>
  <si>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</si>
  <si>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</si>
  <si>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</si>
  <si>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</si>
  <si>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</si>
  <si>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</si>
  <si>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</si>
  <si>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</si>
  <si>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</si>
  <si>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</si>
  <si>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</si>
  <si>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</si>
  <si>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</si>
  <si>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</si>
  <si>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</si>
  <si>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</si>
  <si>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</si>
  <si>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</si>
  <si>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</si>
  <si>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</si>
  <si>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</si>
  <si>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</si>
  <si>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</si>
  <si>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</si>
  <si>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</si>
  <si>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</si>
  <si>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</si>
  <si>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</si>
  <si>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</si>
  <si>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</si>
  <si>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</si>
  <si>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</si>
  <si>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</si>
  <si>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</si>
  <si>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</si>
  <si>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</si>
  <si>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</si>
  <si>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</si>
  <si>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</si>
  <si>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</si>
  <si>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</si>
  <si>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</si>
  <si>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</si>
  <si>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</si>
  <si>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</si>
  <si>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</si>
  <si>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</si>
  <si>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</si>
  <si>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</si>
  <si>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</si>
  <si>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</si>
  <si>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</si>
  <si>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</si>
  <si>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</si>
  <si>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</si>
  <si>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</si>
  <si>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</si>
  <si>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</si>
  <si>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</si>
  <si>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</si>
  <si>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</si>
  <si>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</si>
  <si>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</si>
  <si>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</si>
  <si>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</si>
  <si>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</si>
  <si>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</si>
  <si>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</si>
  <si>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</si>
  <si>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</si>
  <si>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</si>
  <si>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</si>
  <si>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</si>
  <si>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</si>
  <si>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</si>
  <si>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</si>
  <si>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</si>
  <si>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</si>
  <si>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</si>
  <si>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</si>
  <si>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</si>
  <si>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</si>
  <si>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</si>
  <si>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</si>
  <si>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</si>
  <si>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</si>
  <si>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</si>
  <si>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</si>
  <si>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</si>
  <si>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</si>
  <si>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</si>
  <si>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</si>
  <si>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</si>
  <si>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</si>
  <si>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</si>
  <si>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</si>
  <si>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</si>
  <si>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</si>
  <si>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</si>
  <si>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</si>
  <si>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</si>
  <si>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</si>
  <si>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</si>
  <si>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</si>
  <si>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</si>
  <si>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</si>
  <si>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</si>
  <si>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</si>
  <si>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</si>
  <si>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</si>
  <si>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</si>
  <si>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</si>
  <si>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</si>
  <si>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</si>
  <si>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</si>
  <si>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</si>
  <si>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</si>
  <si>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</si>
  <si>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</si>
  <si>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</si>
  <si>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</si>
  <si>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</si>
  <si>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</si>
  <si>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</si>
  <si>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</si>
  <si>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</si>
  <si>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</si>
  <si>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</si>
  <si>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</si>
  <si>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</si>
  <si>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</si>
  <si>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</si>
  <si>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</si>
  <si>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</si>
  <si>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</si>
  <si>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</si>
  <si>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</si>
  <si>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</si>
  <si>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</si>
  <si>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</si>
  <si>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</si>
  <si>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</si>
  <si>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</si>
  <si>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</si>
  <si>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</si>
  <si>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</si>
  <si>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</si>
  <si>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</si>
  <si>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</si>
  <si>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</si>
  <si>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</si>
  <si>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</si>
  <si>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</si>
  <si>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</si>
  <si>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</si>
  <si>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</si>
  <si>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</si>
  <si>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</si>
  <si>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</si>
  <si>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</si>
  <si>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</si>
  <si>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</si>
  <si>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</si>
  <si>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</si>
  <si>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</si>
  <si>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</si>
  <si>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</si>
  <si>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</si>
  <si>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</si>
  <si>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</si>
  <si>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</si>
  <si>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</si>
  <si>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</si>
  <si>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</si>
  <si>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</si>
  <si>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</si>
  <si>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</si>
  <si>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</si>
  <si>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</si>
  <si>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</si>
  <si>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</si>
  <si>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</si>
  <si>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</si>
  <si>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</si>
  <si>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</si>
  <si>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</si>
  <si>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</si>
  <si>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</si>
  <si>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</si>
  <si>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</si>
  <si>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</si>
  <si>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</si>
  <si>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</si>
  <si>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</si>
  <si>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</si>
  <si>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</si>
  <si>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</si>
  <si>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</si>
  <si>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</si>
  <si>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</si>
  <si>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</si>
  <si>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</si>
  <si>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</si>
  <si>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</si>
  <si>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</si>
  <si>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</si>
  <si>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</si>
  <si>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</si>
  <si>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</si>
  <si>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</si>
  <si>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</si>
  <si>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</si>
  <si>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</si>
  <si>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</si>
  <si>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</si>
  <si>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</si>
  <si>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</si>
  <si>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</si>
  <si>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</si>
  <si>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</si>
  <si>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</si>
  <si>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</si>
  <si>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</si>
  <si>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</si>
  <si>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</si>
  <si>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</si>
  <si>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</si>
  <si>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</si>
  <si>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</si>
  <si>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</si>
  <si>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</si>
  <si>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</si>
  <si>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</si>
  <si>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</si>
  <si>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</si>
  <si>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</si>
  <si>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</si>
  <si>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</si>
  <si>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</si>
  <si>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</si>
  <si>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</si>
  <si>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</si>
  <si>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</si>
  <si>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</si>
  <si>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</si>
  <si>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</si>
  <si>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</si>
  <si>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</si>
  <si>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</si>
  <si>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</si>
  <si>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</si>
  <si>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</si>
  <si>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</si>
  <si>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</si>
  <si>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</si>
  <si>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</si>
  <si>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</si>
  <si>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</si>
  <si>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</si>
  <si>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</si>
  <si>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</si>
  <si>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</si>
  <si>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</si>
  <si>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</si>
  <si>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</si>
  <si>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</si>
  <si>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</si>
  <si>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</si>
  <si>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</si>
  <si>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</si>
  <si>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</si>
  <si>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</si>
  <si>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</si>
  <si>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</si>
  <si>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</si>
  <si>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</si>
  <si>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</si>
  <si>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</si>
  <si>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</si>
  <si>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</si>
  <si>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</si>
  <si>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</si>
  <si>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</si>
  <si>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</si>
  <si>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</si>
  <si>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</si>
  <si>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</si>
  <si>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</si>
  <si>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</si>
  <si>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</si>
  <si>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</si>
  <si>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</si>
  <si>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</si>
  <si>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</si>
  <si>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</si>
  <si>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</si>
  <si>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</si>
  <si>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</si>
  <si>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</si>
  <si>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</si>
  <si>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</si>
  <si>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</si>
  <si>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</si>
  <si>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</si>
  <si>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</si>
  <si>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</si>
  <si>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</si>
  <si>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</si>
  <si>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</si>
  <si>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</si>
  <si>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</si>
  <si>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</si>
  <si>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</si>
  <si>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</si>
  <si>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</si>
  <si>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</si>
  <si>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</si>
  <si>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</si>
  <si>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</si>
  <si>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</si>
  <si>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</si>
  <si>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</si>
  <si>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</si>
  <si>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</si>
  <si>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</si>
  <si>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</si>
  <si>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</si>
  <si>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</si>
  <si>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</si>
  <si>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</si>
  <si>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</si>
  <si>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</si>
  <si>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</si>
  <si>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</si>
  <si>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</si>
  <si>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</si>
  <si>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</si>
  <si>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</si>
  <si>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</si>
  <si>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</si>
  <si>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</si>
  <si>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</si>
  <si>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</si>
  <si>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</si>
  <si>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</si>
  <si>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</si>
  <si>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</si>
  <si>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</si>
  <si>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</si>
  <si>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</si>
  <si>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</si>
  <si>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</si>
  <si>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</si>
  <si>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</si>
  <si>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</si>
  <si>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</si>
  <si>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</si>
  <si>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</si>
  <si>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</si>
  <si>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</si>
  <si>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</si>
  <si>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</si>
  <si>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</si>
  <si>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</si>
  <si>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</si>
  <si>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</si>
  <si>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</si>
  <si>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</si>
  <si>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</si>
  <si>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</si>
  <si>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</si>
  <si>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</si>
  <si>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</si>
  <si>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</si>
  <si>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</si>
  <si>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</si>
  <si>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</si>
  <si>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</si>
  <si>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</si>
  <si>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</si>
  <si>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</si>
  <si>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</si>
  <si>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</si>
  <si>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</si>
  <si>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</si>
  <si>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</si>
  <si>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</si>
  <si>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</si>
  <si>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</si>
  <si>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</si>
  <si>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</si>
  <si>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</si>
  <si>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</si>
  <si>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</si>
  <si>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</si>
  <si>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</si>
  <si>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</si>
  <si>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</si>
  <si>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</si>
  <si>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</si>
  <si>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</si>
  <si>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</si>
  <si>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</si>
  <si>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</si>
  <si>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</si>
  <si>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</si>
  <si>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</si>
  <si>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</si>
  <si>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</si>
  <si>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</si>
  <si>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</si>
  <si>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</si>
  <si>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</si>
  <si>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</si>
  <si>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</si>
  <si>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</si>
  <si>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</si>
  <si>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</si>
  <si>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</si>
  <si>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</si>
  <si>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</si>
  <si>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</si>
  <si>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</si>
  <si>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</si>
  <si>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</si>
  <si>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</si>
  <si>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</si>
  <si>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</si>
  <si>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</si>
  <si>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</si>
  <si>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</si>
  <si>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</si>
  <si>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</si>
  <si>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</si>
  <si>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</si>
  <si>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</si>
  <si>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</si>
  <si>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</si>
  <si>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</si>
  <si>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</si>
  <si>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</si>
  <si>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</si>
  <si>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</si>
  <si>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</si>
  <si>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</si>
  <si>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</si>
  <si>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</si>
  <si>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</si>
  <si>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</si>
  <si>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</si>
  <si>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</si>
  <si>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</si>
  <si>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</si>
  <si>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</si>
  <si>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</si>
  <si>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</si>
  <si>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</si>
  <si>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</si>
  <si>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</si>
  <si>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</si>
  <si>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</si>
  <si>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</si>
  <si>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</si>
  <si>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</si>
  <si>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</si>
  <si>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</si>
  <si>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</si>
  <si>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</si>
  <si>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</si>
  <si>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</si>
  <si>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</si>
  <si>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</si>
  <si>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</si>
  <si>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</si>
  <si>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</si>
  <si>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</si>
  <si>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</si>
  <si>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</si>
  <si>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</si>
  <si>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</si>
  <si>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</si>
  <si>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</si>
  <si>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</si>
  <si>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</si>
  <si>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</si>
  <si>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</si>
  <si>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</si>
  <si>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</si>
  <si>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</si>
  <si>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</si>
  <si>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</si>
  <si>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</si>
  <si>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</si>
  <si>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</si>
  <si>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</si>
  <si>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</si>
  <si>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</si>
  <si>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</si>
  <si>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</si>
  <si>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</si>
  <si>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</si>
  <si>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</si>
  <si>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</si>
  <si>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</si>
  <si>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</si>
  <si>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</si>
  <si>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</si>
  <si>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</si>
  <si>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</si>
  <si>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</si>
  <si>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</si>
  <si>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</si>
  <si>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</si>
  <si>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</si>
  <si>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</si>
  <si>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</si>
  <si>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</si>
  <si>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</si>
  <si>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</si>
  <si>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</si>
  <si>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</si>
  <si>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</si>
  <si>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</si>
  <si>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</si>
  <si>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</si>
  <si>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</si>
  <si>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</si>
  <si>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</si>
  <si>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</si>
  <si>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</si>
  <si>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</si>
  <si>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</si>
  <si>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</si>
  <si>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</si>
  <si>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</si>
  <si>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</si>
  <si>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</si>
  <si>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</si>
  <si>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</si>
  <si>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</si>
  <si>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</si>
  <si>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</si>
  <si>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</si>
  <si>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</si>
  <si>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</si>
  <si>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</si>
  <si>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</si>
  <si>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</si>
  <si>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</si>
  <si>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</si>
  <si>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</si>
  <si>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</si>
  <si>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</si>
  <si>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</si>
  <si>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</si>
  <si>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</si>
  <si>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</si>
  <si>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</si>
  <si>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</si>
  <si>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</si>
  <si>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</si>
  <si>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</si>
  <si>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</si>
  <si>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</si>
  <si>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</si>
  <si>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</si>
  <si>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</si>
  <si>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</si>
  <si>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</si>
  <si>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</si>
  <si>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</si>
  <si>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</si>
  <si>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</si>
  <si>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</si>
  <si>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</si>
  <si>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</si>
  <si>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</si>
  <si>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</si>
  <si>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</si>
  <si>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</si>
  <si>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</si>
  <si>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</si>
  <si>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</si>
  <si>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</si>
  <si>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</si>
  <si>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</si>
  <si>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</si>
  <si>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</si>
  <si>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</si>
  <si>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</si>
  <si>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</si>
  <si>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</si>
  <si>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</si>
  <si>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</si>
  <si>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</si>
  <si>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</si>
  <si>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</si>
  <si>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</si>
  <si>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</si>
  <si>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</si>
  <si>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</si>
  <si>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</si>
  <si>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</si>
  <si>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</si>
  <si>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</si>
  <si>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</si>
  <si>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</si>
  <si>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</si>
  <si>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</si>
  <si>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</si>
  <si>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</si>
  <si>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</si>
  <si>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</si>
  <si>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</si>
  <si>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</si>
  <si>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</si>
  <si>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</si>
  <si>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</si>
  <si>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</si>
  <si>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</si>
  <si>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</si>
  <si>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</si>
  <si>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</si>
  <si>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</si>
  <si>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</si>
  <si>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</si>
  <si>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</si>
  <si>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</si>
  <si>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</si>
  <si>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</si>
  <si>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</si>
  <si>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</si>
  <si>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</si>
  <si>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</si>
  <si>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</si>
  <si>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</si>
  <si>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</si>
  <si>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</si>
  <si>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</si>
  <si>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</si>
  <si>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</si>
  <si>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</si>
  <si>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</si>
  <si>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</si>
  <si>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</si>
  <si>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</si>
  <si>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</si>
  <si>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</si>
  <si>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</si>
  <si>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</si>
  <si>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</si>
  <si>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</si>
  <si>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</si>
  <si>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</si>
  <si>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</si>
  <si>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</si>
  <si>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</si>
  <si>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</si>
  <si>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</si>
  <si>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</si>
  <si>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</si>
  <si>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</si>
  <si>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</si>
  <si>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</si>
  <si>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</si>
  <si>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</si>
  <si>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</si>
  <si>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</si>
  <si>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</si>
  <si>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</si>
  <si>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</si>
  <si>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</si>
  <si>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</si>
  <si>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</si>
  <si>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</si>
  <si>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</si>
  <si>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</si>
  <si>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</si>
  <si>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</si>
  <si>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</si>
  <si>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</si>
  <si>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</si>
  <si>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</si>
  <si>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</si>
  <si>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</si>
  <si>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</si>
  <si>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</si>
  <si>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</si>
  <si>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</si>
  <si>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</si>
  <si>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</si>
  <si>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</si>
  <si>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</si>
  <si>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</si>
  <si>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</si>
  <si>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</si>
  <si>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</si>
  <si>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</si>
  <si>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</si>
  <si>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</si>
  <si>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</si>
  <si>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</si>
  <si>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</si>
  <si>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</si>
  <si>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</si>
  <si>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</si>
  <si>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</si>
  <si>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</si>
  <si>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</si>
  <si>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</si>
  <si>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</si>
  <si>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</si>
  <si>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</si>
  <si>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</si>
  <si>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</si>
  <si>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</si>
  <si>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</si>
  <si>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</si>
  <si>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</si>
  <si>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</si>
  <si>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</si>
  <si>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</si>
  <si>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</si>
  <si>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</si>
  <si>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</si>
  <si>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</si>
  <si>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</si>
  <si>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</si>
  <si>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</si>
  <si>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</si>
  <si>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</si>
  <si>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</si>
  <si>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</si>
  <si>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</si>
  <si>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</si>
  <si>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</si>
  <si>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</si>
  <si>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</si>
  <si>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</si>
  <si>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</si>
  <si>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</si>
  <si>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</si>
  <si>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</si>
  <si>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</si>
  <si>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</si>
  <si>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</si>
  <si>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</si>
  <si>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</si>
  <si>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</si>
  <si>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</si>
  <si>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</si>
  <si>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</si>
  <si>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</si>
  <si>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</si>
  <si>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</si>
  <si>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</si>
  <si>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</si>
  <si>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</si>
  <si>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</si>
  <si>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</si>
  <si>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</si>
  <si>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</si>
  <si>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</si>
  <si>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</si>
  <si>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</si>
  <si>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</si>
  <si>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</si>
  <si>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</si>
  <si>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</si>
  <si>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</si>
  <si>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</si>
  <si>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</si>
  <si>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</si>
  <si>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</si>
  <si>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</si>
  <si>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</si>
  <si>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</si>
  <si>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</si>
  <si>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</si>
  <si>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</si>
  <si>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</si>
  <si>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</si>
  <si>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</si>
  <si>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</si>
  <si>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</si>
  <si>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</si>
  <si>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</si>
  <si>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</si>
  <si>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</si>
  <si>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</si>
  <si>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</si>
  <si>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</si>
  <si>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</si>
  <si>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</si>
  <si>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</si>
  <si>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</si>
  <si>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</si>
  <si>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</si>
  <si>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</si>
  <si>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</si>
  <si>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</si>
  <si>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</si>
  <si>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</si>
  <si>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</si>
  <si>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</si>
  <si>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</si>
  <si>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</si>
  <si>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</si>
  <si>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</si>
  <si>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</si>
  <si>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</si>
  <si>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</si>
  <si>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</si>
  <si>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</si>
  <si>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</si>
  <si>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</si>
  <si>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</si>
  <si>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</si>
  <si>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</si>
  <si>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</si>
  <si>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</si>
  <si>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</si>
  <si>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</si>
  <si>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</si>
  <si>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</si>
  <si>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</si>
  <si>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</si>
  <si>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</si>
  <si>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</si>
  <si>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</si>
  <si>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</si>
  <si>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</si>
  <si>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</si>
  <si>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</si>
  <si>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</si>
  <si>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</si>
  <si>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</si>
  <si>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</si>
  <si>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</si>
  <si>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</si>
  <si>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</si>
  <si>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</si>
  <si>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</si>
  <si>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</si>
  <si>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</si>
  <si>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</si>
  <si>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</si>
  <si>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</si>
  <si>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</si>
  <si>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</si>
  <si>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</si>
  <si>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</si>
  <si>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</si>
  <si>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</si>
  <si>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</si>
  <si>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</si>
  <si>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</si>
  <si>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</si>
  <si>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</si>
  <si>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</si>
  <si>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</si>
  <si>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</si>
  <si>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</si>
  <si>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</si>
  <si>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</si>
  <si>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</si>
  <si>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</si>
  <si>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</si>
  <si>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</si>
  <si>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</si>
  <si>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</si>
  <si>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</si>
  <si>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</si>
  <si>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</si>
  <si>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</si>
  <si>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</si>
  <si>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</si>
  <si>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</si>
  <si>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</si>
  <si>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</si>
  <si>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</si>
  <si>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</si>
  <si>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</si>
  <si>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</si>
  <si>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</si>
  <si>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</si>
  <si>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</si>
  <si>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</si>
  <si>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</si>
  <si>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</si>
  <si>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</si>
  <si>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</si>
  <si>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</si>
  <si>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</si>
  <si>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</si>
  <si>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</si>
  <si>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</si>
  <si>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</si>
  <si>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</si>
  <si>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</si>
  <si>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</si>
  <si>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</si>
  <si>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</si>
  <si>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</si>
  <si>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</si>
  <si>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</si>
  <si>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</si>
  <si>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</si>
  <si>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</si>
  <si>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</si>
  <si>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</si>
  <si>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</si>
  <si>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</si>
  <si>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</si>
  <si>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</si>
  <si>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</si>
  <si>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</si>
  <si>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</si>
  <si>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</si>
  <si>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</si>
  <si>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</si>
  <si>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</si>
  <si>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</si>
  <si>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</si>
  <si>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</si>
  <si>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</si>
  <si>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</si>
  <si>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</si>
  <si>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</si>
  <si>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</si>
  <si>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</si>
  <si>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</si>
  <si>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</si>
  <si>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</si>
  <si>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</si>
  <si>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</si>
  <si>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</si>
  <si>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</si>
  <si>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</si>
  <si>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</si>
  <si>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</si>
  <si>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</si>
  <si>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</si>
  <si>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</si>
  <si>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</si>
  <si>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</si>
  <si>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</si>
  <si>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</si>
  <si>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</si>
  <si>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</si>
  <si>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</si>
  <si>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</si>
  <si>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</si>
  <si>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</si>
  <si>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</si>
  <si>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</si>
  <si>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</si>
  <si>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</si>
  <si>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</si>
  <si>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</si>
  <si>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</si>
  <si>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</si>
  <si>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</si>
  <si>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</si>
  <si>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</si>
  <si>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</si>
  <si>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</si>
  <si>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</si>
  <si>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</si>
  <si>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</si>
  <si>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</si>
  <si>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</si>
  <si>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</si>
  <si>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</si>
  <si>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</si>
  <si>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</si>
  <si>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</si>
  <si>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</si>
  <si>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</si>
  <si>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</si>
  <si>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</si>
  <si>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</si>
  <si>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</si>
  <si>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</si>
  <si>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</si>
  <si>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</si>
  <si>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</si>
  <si>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</si>
  <si>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</si>
  <si>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</si>
  <si>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</si>
  <si>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</si>
  <si>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</si>
  <si>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</si>
  <si>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</si>
  <si>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</si>
  <si>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</si>
  <si>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</si>
  <si>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</si>
  <si>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</si>
  <si>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</si>
  <si>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</si>
  <si>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</si>
  <si>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</si>
  <si>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</si>
  <si>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</si>
  <si>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</si>
  <si>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</si>
  <si>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</si>
  <si>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</si>
  <si>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</si>
  <si>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</si>
  <si>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</si>
  <si>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</si>
  <si>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</si>
  <si>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</si>
  <si>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</si>
  <si>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</si>
  <si>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</si>
  <si>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</si>
  <si>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</si>
  <si>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</si>
  <si>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</si>
  <si>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</si>
  <si>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</si>
  <si>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</si>
  <si>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</si>
  <si>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</si>
  <si>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</si>
  <si>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</si>
  <si>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</si>
  <si>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</si>
  <si>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</si>
  <si>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</si>
  <si>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</si>
  <si>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</si>
  <si>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</si>
  <si>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</si>
  <si>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</si>
  <si>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</si>
  <si>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</si>
  <si>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</si>
  <si>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</si>
  <si>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</si>
  <si>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</si>
  <si>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</si>
  <si>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</si>
  <si>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</si>
  <si>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</si>
  <si>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</si>
  <si>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</si>
  <si>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</si>
  <si>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</si>
  <si>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</si>
  <si>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</si>
  <si>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</si>
  <si>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</si>
  <si>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</si>
  <si>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</si>
  <si>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</si>
  <si>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</si>
  <si>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</si>
  <si>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</si>
  <si>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</si>
  <si>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</si>
  <si>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</si>
  <si>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</si>
  <si>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</si>
  <si>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</si>
  <si>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</si>
  <si>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</si>
  <si>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</si>
  <si>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</si>
  <si>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</si>
  <si>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</si>
  <si>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</si>
  <si>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</si>
  <si>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</si>
  <si>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</si>
  <si>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</si>
  <si>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</si>
  <si>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</si>
  <si>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</si>
  <si>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</si>
  <si>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</si>
  <si>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</si>
  <si>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</si>
  <si>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</si>
  <si>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</si>
  <si>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</si>
  <si>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</si>
  <si>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</si>
  <si>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</si>
  <si>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</si>
  <si>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</si>
  <si>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</si>
  <si>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</si>
  <si>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</si>
  <si>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</si>
  <si>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</si>
  <si>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</si>
  <si>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</si>
  <si>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</si>
  <si>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</si>
  <si>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</si>
  <si>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</si>
  <si>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</si>
  <si>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</si>
  <si>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</si>
  <si>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</si>
  <si>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</si>
  <si>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</si>
  <si>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</si>
  <si>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</si>
  <si>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</si>
  <si>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</si>
  <si>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</si>
  <si>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</si>
  <si>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</si>
  <si>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</si>
  <si>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</si>
  <si>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</si>
  <si>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</si>
  <si>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</si>
  <si>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</si>
  <si>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</si>
  <si>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</si>
  <si>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</si>
  <si>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</si>
  <si>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</si>
  <si>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</si>
  <si>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</si>
  <si>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</si>
  <si>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</si>
  <si>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</si>
  <si>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</si>
  <si>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</si>
  <si>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</si>
  <si>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</si>
  <si>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</si>
  <si>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</si>
  <si>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</si>
  <si>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</si>
  <si>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</si>
  <si>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</si>
  <si>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</si>
  <si>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</si>
  <si>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</si>
  <si>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</si>
  <si>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</si>
  <si>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</si>
  <si>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</si>
  <si>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</si>
  <si>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</si>
  <si>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</si>
  <si>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</si>
  <si>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</si>
  <si>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</si>
  <si>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</si>
  <si>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</si>
  <si>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</si>
  <si>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</si>
  <si>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</si>
  <si>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</si>
  <si>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</si>
  <si>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</si>
  <si>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</si>
  <si>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</si>
  <si>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</si>
  <si>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</si>
  <si>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</si>
  <si>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</si>
  <si>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</si>
  <si>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</si>
  <si>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</si>
  <si>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</si>
  <si>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</si>
  <si>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</si>
  <si>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</si>
  <si>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</si>
  <si>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</si>
  <si>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</si>
  <si>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</si>
  <si>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</si>
  <si>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</si>
  <si>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</si>
  <si>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</si>
  <si>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</si>
  <si>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</si>
  <si>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</si>
  <si>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</si>
  <si>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</si>
  <si>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</si>
  <si>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</si>
  <si>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</si>
  <si>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</si>
  <si>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</si>
  <si>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</si>
  <si>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</si>
  <si>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</si>
  <si>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</si>
  <si>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</si>
  <si>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</si>
  <si>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</si>
  <si>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</si>
  <si>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</si>
  <si>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</si>
  <si>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</si>
  <si>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</si>
  <si>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</si>
  <si>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</si>
  <si>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</si>
  <si>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</si>
  <si>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</si>
  <si>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</si>
  <si>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</si>
  <si>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</si>
  <si>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</si>
  <si>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</si>
  <si>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</si>
  <si>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</si>
  <si>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</si>
  <si>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</si>
  <si>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</si>
  <si>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</si>
  <si>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</si>
  <si>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</si>
  <si>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</si>
  <si>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</si>
  <si>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</si>
  <si>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</si>
  <si>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</si>
  <si>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</si>
  <si>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</si>
  <si>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</si>
  <si>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</si>
  <si>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</si>
  <si>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</si>
  <si>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</si>
  <si>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</si>
  <si>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</si>
  <si>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</si>
  <si>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</si>
  <si>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</si>
  <si>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</si>
  <si>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</si>
  <si>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</si>
  <si>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</si>
  <si>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</si>
  <si>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</si>
  <si>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</si>
  <si>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</si>
  <si>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</si>
  <si>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</si>
  <si>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</si>
  <si>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</si>
  <si>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</si>
  <si>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</si>
  <si>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</si>
  <si>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</si>
  <si>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</si>
  <si>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</si>
  <si>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</si>
  <si>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</si>
  <si>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</si>
  <si>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</si>
  <si>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</si>
  <si>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</si>
  <si>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</si>
  <si>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</si>
  <si>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</si>
  <si>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</si>
  <si>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</si>
  <si>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</si>
  <si>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</si>
  <si>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</si>
  <si>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</si>
  <si>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</si>
  <si>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</si>
  <si>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</si>
  <si>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</si>
  <si>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</si>
  <si>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</si>
  <si>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</si>
  <si>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</si>
  <si>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</si>
  <si>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</si>
  <si>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</si>
  <si>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</si>
  <si>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</si>
  <si>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</si>
  <si>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</si>
  <si>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</si>
  <si>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</si>
  <si>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</si>
  <si>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</si>
  <si>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</si>
  <si>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</si>
  <si>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</si>
  <si>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</si>
  <si>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</si>
  <si>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</si>
  <si>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</si>
  <si>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</si>
  <si>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</si>
  <si>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</si>
  <si>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</si>
  <si>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</si>
  <si>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</si>
  <si>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</si>
  <si>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</si>
  <si>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</si>
  <si>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</si>
  <si>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</si>
  <si>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</si>
  <si>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</si>
  <si>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</si>
  <si>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</si>
  <si>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</si>
  <si>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</si>
  <si>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</si>
  <si>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</si>
  <si>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</si>
  <si>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</si>
  <si>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</si>
  <si>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</si>
  <si>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</si>
  <si>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</si>
  <si>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</si>
  <si>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</si>
  <si>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</si>
  <si>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</si>
  <si>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</si>
  <si>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</si>
  <si>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</si>
  <si>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</si>
  <si>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</si>
  <si>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</si>
  <si>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</si>
  <si>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</si>
  <si>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</si>
  <si>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</si>
  <si>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</si>
  <si>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</si>
  <si>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</si>
  <si>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</si>
  <si>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</si>
  <si>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</si>
  <si>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</si>
  <si>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</si>
  <si>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</si>
  <si>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</si>
  <si>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</si>
  <si>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</si>
  <si>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</si>
  <si>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</si>
  <si>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</si>
  <si>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</si>
  <si>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</si>
  <si>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</si>
  <si>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</si>
  <si>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</si>
  <si>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</si>
  <si>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</si>
  <si>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</si>
  <si>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</si>
  <si>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</si>
  <si>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</si>
  <si>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</si>
  <si>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</si>
  <si>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</si>
  <si>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</si>
  <si>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</si>
  <si>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</si>
  <si>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</si>
  <si>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</si>
  <si>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</si>
  <si>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</si>
  <si>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</si>
  <si>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</si>
  <si>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</si>
  <si>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</si>
  <si>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</si>
  <si>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</si>
  <si>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</si>
  <si>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</si>
  <si>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</si>
  <si>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</si>
  <si>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</si>
  <si>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</si>
  <si>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</si>
  <si>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</si>
  <si>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</si>
  <si>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</si>
  <si>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</si>
  <si>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</si>
  <si>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</si>
  <si>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</si>
  <si>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</si>
  <si>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</si>
  <si>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</si>
  <si>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</si>
  <si>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</si>
  <si>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</si>
  <si>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</si>
  <si>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</si>
  <si>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</si>
  <si>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</si>
  <si>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</si>
  <si>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</si>
  <si>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</si>
  <si>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</si>
  <si>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</si>
  <si>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</si>
  <si>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</si>
  <si>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</si>
  <si>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</si>
  <si>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</si>
  <si>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</si>
  <si>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</si>
  <si>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</si>
  <si>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</si>
  <si>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</si>
  <si>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</si>
  <si>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</si>
  <si>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</si>
  <si>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</si>
  <si>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</si>
  <si>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</si>
  <si>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</si>
  <si>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</si>
  <si>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</si>
  <si>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</si>
  <si>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</si>
  <si>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</si>
  <si>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</si>
  <si>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</si>
  <si>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</si>
  <si>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</si>
  <si>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</si>
  <si>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</si>
  <si>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</si>
  <si>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</si>
  <si>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</si>
  <si>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</si>
  <si>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</si>
  <si>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</si>
  <si>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</si>
  <si>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</si>
  <si>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</si>
  <si>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</si>
  <si>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</si>
  <si>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</si>
  <si>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</si>
  <si>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</si>
  <si>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</si>
  <si>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</si>
  <si>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</si>
  <si>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</si>
  <si>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</si>
  <si>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</si>
  <si>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</si>
  <si>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</si>
  <si>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</si>
  <si>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</si>
  <si>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</si>
  <si>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</si>
  <si>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</si>
  <si>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</si>
  <si>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</si>
  <si>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</si>
  <si>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</si>
  <si>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</si>
  <si>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</si>
  <si>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</si>
  <si>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</si>
  <si>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</si>
  <si>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</si>
  <si>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</si>
  <si>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</si>
  <si>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</si>
  <si>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</si>
  <si>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</si>
  <si>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</si>
  <si>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</si>
  <si>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</si>
  <si>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</si>
  <si>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</si>
  <si>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</si>
  <si>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</si>
  <si>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</si>
  <si>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</si>
  <si>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</si>
  <si>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</si>
  <si>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</si>
  <si>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</si>
  <si>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</si>
  <si>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</si>
  <si>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</si>
  <si>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</si>
  <si>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</si>
  <si>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</si>
  <si>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</si>
  <si>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</si>
  <si>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</si>
  <si>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</si>
  <si>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</si>
  <si>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</si>
  <si>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</si>
  <si>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</si>
  <si>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</si>
  <si>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</si>
  <si>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</si>
  <si>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</si>
  <si>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</si>
  <si>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</si>
  <si>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</si>
  <si>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</si>
  <si>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</si>
  <si>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</si>
  <si>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</si>
  <si>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</si>
  <si>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</si>
  <si>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</si>
  <si>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</si>
  <si>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</si>
  <si>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</si>
  <si>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</si>
  <si>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</si>
  <si>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</si>
  <si>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</si>
  <si>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</si>
  <si>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</si>
  <si>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</si>
  <si>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</si>
  <si>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</si>
  <si>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</si>
  <si>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</si>
  <si>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</si>
  <si>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</si>
  <si>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</si>
  <si>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</si>
  <si>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</si>
  <si>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</si>
  <si>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</si>
  <si>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</si>
  <si>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</si>
  <si>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</si>
  <si>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</si>
  <si>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</si>
  <si>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</si>
  <si>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</si>
  <si>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</si>
  <si>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</si>
  <si>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</si>
  <si>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</si>
  <si>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</si>
  <si>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</si>
  <si>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</si>
  <si>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</si>
  <si>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</si>
  <si>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</si>
  <si>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</si>
  <si>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</si>
  <si>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</si>
  <si>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</si>
  <si>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</si>
  <si>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</si>
  <si>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</si>
  <si>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</si>
  <si>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</si>
  <si>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</si>
  <si>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</si>
  <si>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</si>
  <si>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</si>
  <si>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</si>
  <si>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</si>
  <si>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</si>
  <si>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</si>
  <si>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</si>
  <si>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</si>
  <si>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</si>
  <si>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</si>
  <si>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</si>
  <si>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</si>
  <si>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</si>
  <si>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</si>
  <si>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</si>
  <si>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</si>
  <si>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</si>
  <si>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</si>
  <si>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</si>
  <si>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</si>
  <si>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</si>
  <si>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</si>
  <si>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</si>
  <si>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</si>
  <si>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</si>
  <si>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</si>
  <si>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</si>
  <si>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</si>
  <si>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</si>
  <si>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</si>
  <si>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</si>
  <si>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</si>
  <si>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</si>
  <si>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</si>
  <si>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</si>
  <si>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</si>
  <si>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</si>
  <si>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</si>
  <si>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</si>
  <si>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</si>
  <si>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</si>
  <si>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</si>
  <si>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</si>
  <si>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</si>
  <si>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</si>
  <si>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</si>
  <si>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</si>
  <si>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</si>
  <si>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</si>
  <si>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</si>
  <si>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</si>
  <si>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</si>
  <si>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</si>
  <si>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</si>
  <si>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</si>
  <si>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</si>
  <si>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</si>
  <si>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</si>
  <si>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</si>
  <si>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</si>
  <si>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</si>
  <si>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</si>
  <si>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</si>
  <si>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</si>
  <si>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</si>
  <si>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</si>
  <si>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</si>
  <si>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</si>
  <si>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</si>
  <si>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</si>
  <si>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</si>
  <si>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</si>
  <si>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</si>
  <si>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</si>
  <si>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</si>
  <si>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</si>
  <si>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</si>
  <si>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</si>
  <si>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</si>
  <si>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</si>
  <si>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</si>
  <si>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</si>
  <si>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</si>
  <si>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</si>
  <si>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</si>
  <si>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</si>
  <si>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</si>
  <si>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</si>
  <si>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</si>
  <si>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</si>
  <si>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</si>
  <si>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</si>
  <si>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</si>
  <si>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</si>
  <si>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</si>
  <si>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</si>
  <si>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</si>
  <si>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</si>
  <si>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</si>
  <si>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</si>
  <si>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</si>
  <si>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</si>
  <si>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</si>
  <si>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</si>
  <si>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</si>
  <si>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</si>
  <si>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</si>
  <si>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</si>
  <si>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</si>
  <si>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</si>
  <si>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</si>
  <si>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</si>
  <si>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</si>
  <si>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</si>
  <si>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</si>
  <si>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</si>
  <si>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</si>
  <si>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</si>
  <si>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</si>
  <si>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</si>
  <si>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</si>
  <si>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</si>
  <si>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</si>
  <si>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</si>
  <si>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</si>
  <si>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</si>
  <si>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</si>
  <si>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</si>
  <si>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</si>
  <si>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</si>
  <si>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</si>
  <si>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</si>
  <si>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</si>
  <si>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</si>
  <si>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</si>
  <si>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</si>
  <si>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</si>
  <si>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</si>
  <si>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</si>
  <si>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</si>
  <si>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</si>
  <si>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</si>
  <si>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</si>
  <si>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</si>
  <si>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</si>
  <si>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</si>
  <si>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</si>
  <si>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</si>
  <si>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</si>
  <si>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</si>
  <si>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</si>
  <si>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</si>
  <si>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</si>
  <si>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</si>
  <si>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</si>
  <si>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</si>
  <si>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</si>
  <si>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</si>
  <si>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</si>
  <si>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</si>
  <si>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</si>
  <si>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</si>
  <si>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</si>
  <si>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</si>
  <si>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</si>
  <si>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</si>
  <si>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</si>
  <si>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</si>
  <si>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</si>
  <si>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</si>
  <si>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</si>
  <si>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</si>
  <si>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</si>
  <si>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</si>
  <si>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</si>
  <si>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</si>
  <si>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</si>
  <si>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</si>
  <si>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</si>
  <si>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</si>
  <si>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</si>
  <si>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</si>
  <si>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</si>
  <si>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</si>
  <si>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</si>
  <si>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</si>
  <si>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</si>
  <si>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</si>
  <si>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</si>
  <si>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</si>
  <si>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</si>
  <si>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</si>
  <si>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</si>
  <si>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</si>
  <si>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</si>
  <si>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</si>
  <si>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</si>
  <si>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</si>
  <si>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</si>
  <si>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</si>
  <si>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</si>
  <si>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</si>
  <si>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</si>
  <si>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</si>
  <si>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</si>
  <si>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</si>
  <si>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</si>
  <si>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</si>
  <si>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</si>
  <si>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</si>
  <si>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</si>
  <si>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</si>
  <si>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</si>
  <si>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</si>
  <si>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</si>
  <si>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</si>
  <si>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</si>
  <si>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</si>
  <si>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</si>
  <si>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</si>
  <si>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</si>
  <si>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</si>
  <si>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</si>
  <si>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</si>
  <si>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</si>
  <si>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</si>
  <si>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</si>
  <si>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</si>
  <si>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</si>
  <si>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</si>
  <si>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</si>
  <si>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</si>
  <si>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</si>
  <si>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</si>
  <si>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</si>
  <si>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</si>
  <si>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</si>
  <si>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</si>
  <si>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</si>
  <si>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</si>
  <si>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</si>
  <si>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</si>
  <si>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</si>
  <si>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</si>
  <si>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</si>
  <si>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</si>
  <si>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</si>
  <si>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</si>
  <si>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</si>
  <si>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</si>
  <si>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</si>
  <si>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</si>
  <si>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</si>
  <si>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</si>
  <si>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</si>
  <si>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</si>
  <si>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</si>
  <si>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</si>
  <si>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</si>
  <si>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</si>
  <si>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</si>
  <si>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</si>
  <si>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</si>
  <si>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</si>
  <si>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</si>
  <si>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</si>
  <si>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</si>
  <si>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</si>
  <si>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</si>
  <si>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</si>
  <si>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</si>
  <si>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</si>
  <si>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</si>
  <si>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</si>
  <si>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</si>
  <si>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</si>
  <si>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</si>
  <si>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</si>
  <si>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</si>
  <si>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</si>
  <si>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</si>
  <si>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</si>
  <si>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</si>
  <si>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</si>
  <si>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</si>
  <si>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</si>
  <si>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</si>
  <si>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</si>
  <si>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</si>
  <si>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</si>
  <si>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</si>
  <si>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</si>
  <si>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</si>
  <si>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</si>
  <si>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</si>
  <si>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</si>
  <si>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</si>
  <si>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</si>
  <si>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</si>
  <si>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</si>
  <si>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</si>
  <si>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</si>
  <si>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</si>
  <si>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</si>
  <si>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</si>
  <si>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</si>
  <si>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</si>
  <si>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</si>
  <si>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</si>
  <si>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</si>
  <si>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</si>
  <si>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</si>
  <si>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</si>
  <si>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</si>
  <si>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</si>
  <si>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</si>
  <si>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</si>
  <si>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</si>
  <si>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</si>
  <si>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</si>
  <si>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</si>
  <si>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</si>
  <si>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</si>
  <si>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</si>
  <si>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</si>
  <si>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</si>
  <si>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</si>
  <si>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</si>
  <si>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</si>
  <si>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</si>
  <si>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</si>
  <si>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</si>
  <si>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</si>
  <si>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</si>
  <si>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</si>
  <si>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</si>
  <si>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</si>
  <si>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</si>
  <si>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</si>
  <si>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</si>
  <si>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</si>
  <si>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</si>
  <si>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</si>
  <si>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</si>
  <si>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</si>
  <si>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</si>
  <si>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</si>
  <si>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</si>
  <si>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</si>
  <si>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</si>
  <si>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</si>
  <si>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</si>
  <si>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</si>
  <si>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</si>
  <si>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</si>
  <si>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</si>
  <si>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</si>
  <si>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</si>
  <si>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</si>
  <si>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</si>
  <si>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</si>
  <si>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</si>
  <si>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</si>
  <si>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</si>
  <si>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</si>
  <si>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</si>
  <si>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</si>
  <si>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</si>
  <si>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</si>
  <si>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</si>
  <si>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</si>
  <si>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</si>
  <si>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</si>
  <si>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</si>
  <si>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</si>
  <si>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</si>
  <si>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</si>
  <si>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</si>
  <si>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</si>
  <si>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</si>
  <si>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</si>
  <si>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</si>
  <si>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</si>
  <si>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</si>
  <si>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</si>
  <si>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</si>
  <si>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</si>
  <si>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</si>
  <si>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</si>
  <si>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</si>
  <si>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</si>
  <si>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</si>
  <si>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</si>
  <si>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</si>
  <si>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</si>
  <si>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</si>
  <si>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</si>
  <si>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</si>
  <si>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</si>
  <si>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</si>
  <si>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</si>
  <si>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</si>
  <si>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</si>
  <si>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</si>
  <si>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</si>
  <si>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</si>
  <si>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</si>
  <si>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</si>
  <si>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</si>
  <si>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</si>
  <si>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</si>
  <si>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</si>
  <si>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</si>
  <si>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</si>
  <si>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</si>
  <si>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</si>
  <si>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</si>
  <si>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</si>
  <si>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</si>
  <si>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</si>
  <si>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</si>
  <si>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</si>
  <si>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</si>
  <si>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</si>
  <si>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</si>
  <si>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</si>
  <si>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</si>
  <si>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</si>
  <si>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</si>
  <si>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</si>
  <si>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</si>
  <si>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</si>
  <si>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</si>
  <si>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</si>
  <si>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</si>
  <si>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</si>
  <si>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</si>
  <si>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</si>
  <si>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</si>
  <si>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</si>
  <si>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</si>
  <si>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</si>
  <si>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</si>
  <si>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</si>
  <si>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</si>
  <si>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</si>
  <si>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</si>
  <si>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</si>
  <si>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</si>
  <si>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</si>
  <si>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</si>
  <si>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</si>
  <si>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</si>
  <si>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</si>
  <si>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</si>
  <si>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</si>
  <si>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</si>
  <si>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</si>
  <si>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</si>
  <si>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</si>
  <si>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</si>
  <si>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</si>
  <si>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</si>
  <si>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</si>
  <si>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</si>
  <si>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</si>
  <si>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</si>
  <si>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</si>
  <si>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</si>
  <si>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</si>
  <si>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</si>
  <si>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</si>
  <si>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</si>
  <si>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</si>
  <si>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</si>
  <si>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</si>
  <si>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</si>
  <si>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</si>
  <si>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</si>
  <si>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</si>
  <si>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</si>
  <si>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</si>
  <si>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</si>
  <si>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</si>
  <si>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</si>
  <si>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</si>
  <si>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</si>
  <si>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</si>
  <si>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</si>
  <si>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</si>
  <si>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</si>
  <si>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</si>
  <si>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</si>
  <si>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</si>
  <si>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</si>
  <si>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</si>
  <si>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</si>
  <si>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</si>
  <si>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</si>
  <si>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</si>
  <si>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</si>
  <si>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</si>
  <si>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</si>
  <si>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</si>
  <si>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</si>
  <si>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</si>
  <si>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</si>
  <si>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</si>
  <si>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</si>
  <si>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</si>
  <si>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</si>
  <si>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</si>
  <si>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</si>
  <si>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</si>
  <si>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</si>
  <si>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</si>
  <si>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</si>
  <si>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</si>
  <si>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</si>
  <si>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</si>
  <si>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</si>
  <si>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</si>
  <si>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</si>
  <si>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</si>
  <si>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</si>
  <si>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</si>
  <si>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</si>
  <si>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</si>
  <si>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</si>
  <si>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</si>
  <si>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</si>
  <si>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</si>
  <si>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</si>
  <si>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</si>
  <si>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</si>
  <si>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</si>
  <si>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</si>
  <si>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</si>
  <si>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</si>
  <si>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</si>
  <si>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</si>
  <si>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</si>
  <si>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</si>
  <si>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</si>
  <si>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</si>
  <si>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</si>
  <si>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</si>
  <si>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</si>
  <si>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</si>
  <si>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</si>
  <si>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</si>
  <si>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</si>
  <si>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</si>
  <si>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</si>
  <si>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</si>
  <si>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</si>
  <si>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</si>
  <si>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</si>
  <si>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</si>
  <si>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</si>
  <si>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</si>
  <si>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</si>
  <si>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</si>
  <si>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</si>
  <si>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</si>
  <si>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</si>
  <si>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</si>
  <si>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</si>
  <si>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</si>
  <si>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</si>
  <si>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</si>
  <si>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</si>
  <si>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</si>
  <si>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</si>
  <si>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</si>
  <si>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</si>
  <si>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</si>
  <si>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</si>
  <si>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</si>
  <si>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</si>
  <si>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</si>
  <si>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</si>
  <si>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</si>
  <si>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</si>
  <si>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</si>
  <si>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</si>
  <si>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</si>
  <si>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</si>
  <si>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</si>
  <si>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</si>
  <si>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</si>
  <si>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</si>
  <si>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</si>
  <si>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</si>
  <si>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</si>
  <si>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</si>
  <si>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</si>
  <si>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</si>
  <si>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</si>
  <si>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</si>
  <si>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</si>
  <si>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</si>
  <si>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</si>
  <si>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</si>
  <si>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</si>
  <si>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</si>
  <si>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</si>
  <si>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</si>
  <si>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</si>
  <si>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</si>
  <si>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</si>
  <si>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</si>
  <si>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</si>
  <si>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</si>
  <si>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</si>
  <si>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</si>
  <si>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</si>
  <si>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</si>
  <si>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</si>
  <si>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</si>
  <si>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</si>
  <si>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</si>
  <si>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</si>
  <si>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</si>
  <si>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</si>
  <si>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</si>
  <si>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</si>
  <si>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</si>
  <si>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</si>
  <si>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</si>
  <si>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</si>
  <si>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</si>
  <si>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</si>
  <si>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</si>
  <si>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</si>
  <si>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</si>
  <si>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</si>
  <si>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</si>
  <si>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</si>
  <si>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</si>
  <si>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</si>
  <si>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</si>
  <si>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</si>
  <si>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</si>
  <si>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</si>
  <si>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</si>
  <si>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</si>
  <si>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</si>
  <si>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</si>
  <si>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</si>
  <si>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</si>
  <si>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</si>
  <si>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</si>
  <si>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</si>
  <si>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</si>
  <si>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</si>
  <si>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</si>
  <si>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</si>
  <si>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</si>
  <si>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</si>
  <si>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</si>
  <si>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</si>
  <si>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</si>
  <si>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</si>
  <si>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</si>
  <si>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</si>
  <si>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</si>
  <si>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</si>
  <si>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</si>
  <si>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</si>
  <si>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</si>
  <si>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</si>
  <si>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</si>
  <si>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</si>
  <si>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</si>
  <si>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</si>
  <si>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</si>
  <si>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</si>
  <si>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</si>
  <si>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</si>
  <si>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</si>
  <si>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</si>
  <si>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</si>
  <si>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</si>
  <si>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</si>
  <si>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</si>
  <si>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</si>
  <si>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</si>
  <si>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</si>
  <si>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</si>
  <si>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</si>
  <si>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</si>
  <si>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</si>
  <si>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</si>
  <si>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</si>
  <si>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</si>
  <si>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</si>
  <si>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</si>
  <si>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</si>
  <si>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</si>
  <si>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</si>
  <si>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</si>
  <si>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</si>
  <si>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</si>
  <si>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</si>
  <si>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</si>
  <si>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</si>
  <si>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</si>
  <si>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</si>
  <si>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</si>
  <si>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</si>
  <si>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</si>
  <si>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</si>
  <si>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</si>
  <si>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</si>
  <si>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</si>
  <si>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</si>
  <si>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</si>
  <si>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</si>
  <si>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</si>
  <si>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</si>
  <si>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</si>
  <si>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</si>
  <si>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</si>
  <si>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</si>
  <si>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</si>
  <si>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</si>
  <si>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</si>
  <si>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</si>
  <si>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</si>
  <si>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</si>
  <si>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</si>
  <si>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</si>
  <si>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</si>
  <si>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</si>
  <si>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</si>
  <si>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</si>
  <si>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</si>
  <si>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</si>
  <si>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</si>
  <si>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</si>
  <si>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</si>
  <si>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</si>
  <si>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</si>
  <si>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</si>
  <si>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</si>
  <si>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</si>
  <si>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</si>
  <si>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</si>
  <si>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</si>
  <si>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</si>
  <si>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</si>
  <si>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</si>
  <si>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</si>
  <si>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</si>
  <si>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</si>
  <si>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</si>
  <si>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</si>
  <si>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</si>
  <si>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</si>
  <si>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</si>
  <si>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</si>
  <si>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</si>
  <si>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</si>
  <si>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</si>
  <si>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</si>
  <si>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</si>
  <si>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</si>
  <si>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</si>
  <si>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</si>
  <si>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</si>
  <si>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</si>
  <si>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</si>
  <si>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</si>
  <si>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</si>
  <si>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</si>
  <si>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</si>
  <si>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</si>
  <si>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</si>
  <si>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</si>
  <si>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</si>
  <si>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</si>
  <si>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</si>
  <si>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</si>
  <si>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</si>
  <si>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</si>
  <si>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</si>
  <si>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</si>
  <si>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</si>
  <si>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</si>
  <si>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</si>
  <si>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</si>
  <si>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</si>
  <si>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</si>
  <si>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</si>
  <si>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</si>
  <si>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</si>
  <si>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</si>
  <si>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</si>
  <si>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</si>
  <si>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</si>
  <si>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</si>
  <si>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</si>
  <si>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</si>
  <si>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</si>
  <si>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</si>
  <si>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</si>
  <si>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</si>
  <si>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</si>
  <si>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</si>
  <si>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</si>
  <si>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</si>
  <si>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</si>
  <si>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</si>
  <si>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</si>
  <si>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</si>
  <si>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</si>
  <si>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</si>
  <si>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</si>
  <si>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</si>
  <si>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</si>
  <si>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</si>
  <si>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</si>
  <si>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</si>
  <si>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</si>
  <si>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</si>
  <si>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</si>
  <si>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</si>
  <si>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</si>
  <si>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</si>
  <si>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</si>
  <si>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</si>
  <si>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</si>
  <si>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</si>
  <si>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</si>
  <si>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</si>
  <si>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</si>
  <si>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</si>
  <si>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</si>
  <si>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</si>
  <si>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</si>
  <si>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</si>
  <si>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</si>
  <si>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</si>
  <si>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</si>
  <si>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</si>
  <si>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</si>
  <si>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</si>
  <si>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</si>
  <si>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</si>
  <si>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</si>
  <si>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</si>
  <si>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</si>
  <si>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</si>
  <si>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</si>
  <si>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</si>
  <si>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</si>
  <si>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</si>
  <si>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</si>
  <si>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</si>
  <si>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</si>
  <si>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</si>
  <si>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</si>
  <si>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</si>
  <si>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</si>
  <si>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</si>
  <si>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</si>
  <si>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</si>
  <si>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</si>
  <si>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</si>
  <si>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</si>
  <si>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</si>
  <si>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</si>
  <si>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</si>
  <si>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</si>
  <si>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</si>
  <si>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</si>
  <si>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</si>
  <si>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</si>
  <si>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</si>
  <si>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</si>
  <si>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</si>
  <si>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</si>
  <si>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</si>
  <si>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</si>
  <si>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</si>
  <si>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</si>
  <si>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</si>
  <si>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</si>
  <si>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</si>
  <si>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</si>
  <si>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</si>
  <si>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</si>
  <si>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</si>
  <si>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</si>
  <si>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</si>
  <si>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</si>
  <si>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</si>
  <si>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</si>
  <si>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</si>
  <si>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</si>
  <si>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</si>
  <si>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</si>
  <si>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</si>
  <si>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</si>
  <si>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</si>
  <si>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</si>
  <si>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</si>
  <si>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</si>
  <si>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</si>
  <si>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</si>
  <si>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</si>
  <si>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</si>
  <si>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</si>
  <si>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</si>
  <si>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</si>
  <si>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</si>
  <si>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</si>
  <si>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</si>
  <si>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</si>
  <si>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</si>
  <si>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</si>
  <si>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</si>
  <si>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</si>
  <si>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</si>
  <si>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</si>
  <si>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</si>
  <si>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</si>
  <si>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</si>
  <si>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</si>
  <si>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</si>
  <si>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</si>
  <si>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</si>
  <si>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</si>
  <si>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</si>
  <si>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</si>
  <si>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</si>
  <si>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</si>
  <si>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</si>
  <si>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</si>
  <si>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</si>
  <si>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</si>
  <si>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</si>
  <si>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</si>
  <si>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</si>
  <si>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</si>
  <si>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</si>
  <si>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</si>
  <si>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</si>
  <si>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</si>
  <si>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</si>
  <si>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</si>
  <si>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</si>
  <si>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</si>
  <si>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</si>
  <si>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</si>
  <si>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</si>
  <si>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</si>
  <si>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</si>
  <si>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</si>
  <si>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</si>
  <si>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</si>
  <si>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</si>
  <si>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</si>
  <si>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</si>
  <si>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</si>
  <si>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</si>
  <si>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</si>
  <si>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</si>
  <si>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</si>
  <si>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</si>
  <si>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</si>
  <si>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</si>
  <si>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</si>
  <si>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</si>
  <si>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</si>
  <si>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</si>
  <si>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</si>
  <si>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</si>
  <si>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</si>
  <si>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</si>
  <si>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</si>
  <si>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</si>
  <si>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</si>
  <si>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</si>
  <si>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</si>
  <si>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</si>
  <si>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</si>
  <si>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</si>
  <si>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</si>
  <si>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</si>
  <si>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</si>
  <si>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</si>
  <si>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</si>
  <si>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</si>
  <si>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</si>
  <si>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</si>
  <si>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</si>
  <si>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</si>
  <si>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</si>
  <si>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</si>
  <si>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</si>
  <si>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</si>
  <si>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</si>
  <si>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</si>
  <si>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</si>
  <si>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</si>
  <si>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</si>
  <si>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</si>
  <si>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</si>
  <si>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</si>
  <si>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</si>
  <si>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</si>
  <si>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</si>
  <si>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</si>
  <si>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</si>
  <si>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</si>
  <si>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</si>
  <si>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</si>
  <si>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</si>
  <si>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</si>
  <si>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</si>
  <si>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</si>
  <si>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</si>
  <si>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</si>
  <si>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</si>
  <si>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</si>
  <si>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</si>
  <si>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</si>
  <si>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</si>
  <si>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</si>
  <si>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</si>
  <si>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</si>
  <si>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</si>
  <si>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</si>
  <si>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</si>
  <si>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</si>
  <si>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</si>
  <si>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</si>
  <si>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</si>
  <si>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</si>
  <si>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</si>
  <si>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</si>
  <si>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</si>
  <si>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</si>
  <si>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</si>
  <si>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</si>
  <si>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</si>
  <si>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</si>
  <si>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</si>
  <si>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</si>
  <si>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</si>
  <si>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</si>
  <si>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</si>
  <si>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</si>
  <si>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</si>
  <si>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</si>
  <si>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</si>
  <si>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</si>
  <si>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</si>
  <si>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</si>
  <si>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</si>
  <si>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</si>
  <si>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</si>
  <si>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</si>
  <si>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</si>
  <si>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</si>
  <si>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</si>
  <si>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</si>
  <si>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</si>
  <si>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</si>
  <si>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</si>
  <si>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</si>
  <si>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</si>
  <si>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</si>
  <si>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</si>
  <si>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</si>
  <si>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</si>
  <si>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</si>
  <si>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</si>
  <si>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</si>
  <si>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</si>
  <si>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</si>
  <si>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</si>
  <si>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</si>
  <si>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</si>
  <si>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</si>
  <si>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</si>
  <si>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</si>
  <si>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</si>
  <si>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</si>
  <si>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</si>
  <si>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</si>
  <si>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</si>
  <si>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</si>
  <si>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</si>
  <si>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</si>
  <si>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</si>
  <si>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</si>
  <si>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</si>
  <si>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</si>
  <si>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</si>
  <si>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</si>
  <si>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</si>
  <si>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</si>
  <si>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</si>
  <si>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</si>
  <si>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</si>
  <si>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</si>
  <si>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</si>
  <si>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</si>
  <si>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</si>
  <si>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</si>
  <si>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</si>
  <si>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</si>
  <si>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</si>
  <si>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</si>
  <si>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</si>
  <si>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</si>
  <si>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</si>
  <si>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</si>
  <si>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</si>
  <si>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</si>
  <si>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</si>
  <si>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</si>
  <si>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</si>
  <si>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</si>
  <si>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</si>
  <si>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</si>
  <si>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</si>
  <si>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</si>
  <si>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</si>
  <si>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</si>
  <si>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</si>
  <si>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</si>
  <si>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</si>
  <si>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</si>
  <si>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</si>
  <si>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</si>
  <si>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</si>
  <si>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</si>
  <si>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</si>
  <si>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</si>
  <si>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</si>
  <si>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</si>
  <si>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</si>
  <si>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</si>
  <si>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</si>
  <si>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</si>
  <si>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</si>
  <si>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</si>
  <si>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</si>
  <si>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</si>
  <si>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</si>
  <si>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</si>
  <si>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</si>
  <si>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</si>
  <si>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</si>
  <si>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</si>
  <si>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</si>
  <si>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</si>
  <si>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</si>
  <si>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</si>
  <si>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</si>
  <si>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</si>
  <si>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</si>
  <si>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</si>
  <si>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</si>
  <si>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</si>
  <si>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</si>
  <si>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</si>
  <si>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</si>
  <si>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</si>
  <si>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</si>
  <si>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</si>
  <si>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</si>
  <si>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</si>
  <si>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</si>
  <si>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</si>
  <si>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</si>
  <si>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</si>
  <si>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</si>
  <si>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</si>
  <si>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</si>
  <si>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</si>
  <si>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</si>
  <si>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</si>
  <si>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</si>
  <si>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</si>
  <si>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</si>
  <si>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</si>
  <si>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</si>
  <si>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</si>
  <si>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</si>
  <si>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</si>
  <si>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</si>
  <si>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</si>
  <si>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</si>
  <si>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</si>
  <si>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</si>
  <si>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</si>
  <si>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</si>
  <si>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</si>
  <si>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</si>
  <si>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</si>
  <si>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</si>
  <si>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</si>
  <si>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</si>
  <si>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</si>
  <si>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</si>
  <si>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</si>
  <si>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</si>
  <si>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</si>
  <si>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</si>
  <si>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</si>
  <si>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</si>
  <si>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</si>
  <si>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</si>
  <si>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</si>
  <si>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</si>
  <si>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</si>
  <si>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</si>
  <si>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</si>
  <si>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</si>
  <si>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</si>
  <si>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</si>
  <si>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</si>
  <si>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</si>
  <si>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</si>
  <si>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</si>
  <si>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</si>
  <si>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</si>
  <si>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</si>
  <si>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</si>
  <si>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</si>
  <si>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</si>
  <si>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</si>
  <si>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</si>
  <si>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</si>
  <si>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</si>
  <si>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</si>
  <si>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</si>
  <si>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</si>
  <si>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</si>
  <si>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</si>
  <si>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</si>
  <si>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</si>
  <si>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</si>
  <si>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</si>
  <si>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</si>
  <si>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</si>
  <si>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</si>
  <si>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</si>
  <si>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</si>
  <si>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</si>
  <si>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</si>
  <si>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</si>
  <si>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</si>
  <si>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</si>
  <si>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</si>
  <si>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</si>
  <si>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</si>
  <si>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</si>
  <si>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</si>
  <si>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</si>
  <si>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</si>
  <si>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</si>
  <si>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</si>
  <si>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</si>
  <si>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</si>
  <si>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</si>
  <si>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</si>
  <si>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</si>
  <si>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</si>
  <si>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</si>
  <si>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</si>
  <si>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</si>
  <si>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</si>
  <si>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</si>
  <si>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</si>
  <si>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</si>
  <si>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</si>
  <si>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</si>
  <si>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</si>
  <si>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</si>
  <si>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</si>
  <si>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</si>
  <si>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</si>
  <si>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</si>
  <si>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</si>
  <si>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</si>
  <si>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</si>
  <si>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</si>
  <si>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</si>
  <si>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</si>
  <si>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</si>
  <si>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</si>
  <si>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</si>
  <si>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</si>
  <si>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</si>
  <si>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</si>
  <si>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</si>
  <si>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</si>
  <si>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</si>
  <si>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</si>
  <si>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</si>
  <si>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</si>
  <si>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</si>
  <si>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</si>
  <si>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</si>
  <si>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</si>
  <si>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</si>
  <si>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</si>
  <si>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</si>
  <si>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</si>
  <si>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</si>
  <si>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</si>
  <si>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</si>
  <si>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</si>
  <si>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</si>
  <si>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</si>
  <si>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</si>
  <si>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</si>
  <si>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</si>
  <si>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</si>
  <si>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</si>
  <si>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</si>
  <si>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</si>
  <si>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</si>
  <si>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</si>
  <si>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</si>
  <si>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</si>
  <si>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</si>
  <si>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</si>
  <si>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</si>
  <si>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</si>
  <si>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</si>
  <si>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</si>
  <si>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</si>
  <si>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</si>
  <si>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</si>
  <si>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</si>
  <si>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</si>
  <si>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</si>
  <si>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</si>
  <si>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</si>
  <si>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</si>
  <si>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</si>
  <si>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</si>
  <si>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</si>
  <si>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</si>
  <si>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</si>
  <si>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</si>
  <si>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</si>
  <si>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</si>
  <si>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</si>
  <si>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</si>
  <si>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</si>
  <si>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</si>
  <si>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</si>
  <si>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</si>
  <si>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</si>
  <si>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</si>
  <si>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</si>
  <si>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</si>
  <si>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</si>
  <si>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</si>
  <si>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</si>
  <si>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</si>
  <si>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</si>
  <si>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</si>
  <si>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</si>
  <si>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</si>
  <si>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</si>
  <si>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</si>
  <si>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</si>
  <si>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</si>
  <si>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</si>
  <si>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</si>
  <si>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</si>
  <si>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</si>
  <si>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</si>
  <si>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</si>
  <si>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</si>
  <si>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</si>
  <si>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</si>
  <si>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</si>
  <si>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</si>
  <si>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</si>
  <si>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</si>
  <si>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</si>
  <si>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</si>
  <si>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</si>
  <si>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</si>
  <si>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</si>
  <si>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</si>
  <si>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</si>
  <si>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</si>
  <si>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</si>
  <si>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</si>
  <si>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</si>
  <si>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</si>
  <si>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</si>
  <si>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</si>
  <si>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</si>
  <si>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</si>
  <si>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</si>
  <si>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</si>
  <si>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</si>
  <si>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</si>
  <si>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</si>
  <si>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</si>
  <si>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</si>
  <si>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</si>
  <si>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</si>
  <si>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</si>
  <si>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</si>
  <si>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</si>
  <si>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</si>
  <si>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</si>
  <si>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</si>
  <si>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</si>
  <si>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</si>
  <si>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</si>
  <si>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</si>
  <si>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</si>
  <si>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</si>
  <si>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</si>
  <si>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</si>
  <si>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</si>
  <si>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</si>
  <si>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</si>
  <si>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</si>
  <si>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</si>
  <si>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</si>
  <si>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</si>
  <si>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</si>
  <si>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</si>
  <si>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</si>
  <si>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</si>
  <si>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</si>
  <si>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</si>
  <si>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</si>
  <si>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</si>
  <si>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</si>
  <si>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</si>
  <si>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</si>
  <si>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</si>
  <si>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</si>
  <si>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</si>
  <si>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</si>
  <si>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</si>
  <si>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</si>
  <si>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</si>
  <si>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</si>
  <si>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</si>
  <si>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</si>
  <si>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</si>
  <si>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</si>
  <si>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</si>
  <si>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</si>
  <si>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</si>
  <si>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</si>
  <si>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</si>
  <si>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</si>
  <si>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</si>
  <si>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</si>
  <si>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</si>
  <si>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</si>
  <si>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</si>
  <si>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</si>
  <si>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</si>
  <si>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</si>
  <si>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</si>
  <si>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</si>
  <si>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</si>
  <si>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</si>
  <si>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</si>
  <si>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</si>
  <si>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</si>
  <si>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</si>
  <si>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</si>
  <si>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</si>
  <si>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</si>
  <si>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</si>
  <si>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</si>
  <si>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</si>
  <si>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</si>
  <si>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</si>
  <si>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</si>
  <si>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</si>
  <si>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</si>
  <si>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</si>
  <si>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</si>
  <si>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</si>
  <si>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</si>
  <si>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</si>
  <si>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</si>
  <si>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</si>
  <si>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</si>
  <si>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</si>
  <si>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</si>
  <si>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</si>
  <si>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</si>
  <si>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</si>
  <si>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</si>
  <si>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</si>
  <si>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</si>
  <si>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</si>
  <si>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</si>
  <si>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</si>
  <si>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</si>
  <si>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</si>
  <si>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</si>
  <si>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</si>
  <si>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</si>
  <si>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</si>
  <si>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</si>
  <si>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</si>
  <si>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</si>
  <si>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</si>
  <si>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</si>
  <si>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</si>
  <si>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</si>
  <si>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</si>
  <si>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</si>
  <si>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</si>
  <si>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</si>
  <si>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</si>
  <si>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</si>
  <si>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</si>
  <si>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</si>
  <si>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</si>
  <si>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</si>
  <si>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</si>
  <si>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</si>
  <si>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</si>
  <si>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</si>
  <si>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</si>
  <si>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</si>
  <si>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</si>
  <si>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</si>
  <si>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</si>
  <si>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</si>
  <si>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</si>
  <si>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</si>
  <si>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</si>
  <si>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</si>
  <si>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</si>
  <si>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</si>
  <si>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</si>
  <si>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</si>
  <si>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</si>
  <si>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</si>
  <si>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</si>
  <si>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</si>
  <si>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</si>
  <si>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</si>
  <si>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</si>
  <si>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</si>
  <si>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</si>
  <si>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</si>
  <si>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</si>
  <si>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</si>
  <si>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</si>
  <si>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</si>
  <si>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</si>
  <si>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</si>
  <si>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</si>
  <si>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</si>
  <si>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</si>
  <si>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</si>
  <si>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</si>
  <si>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</si>
  <si>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</si>
  <si>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</si>
  <si>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</si>
  <si>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</si>
  <si>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</si>
  <si>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</si>
  <si>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</si>
  <si>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</si>
  <si>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</si>
  <si>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</si>
  <si>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</si>
  <si>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</si>
  <si>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</si>
  <si>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</si>
  <si>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</si>
  <si>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</si>
  <si>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</si>
  <si>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</si>
  <si>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</si>
  <si>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</si>
  <si>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</si>
  <si>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</si>
  <si>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</si>
  <si>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</si>
  <si>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</si>
  <si>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</si>
  <si>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</si>
  <si>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</si>
  <si>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</si>
  <si>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</si>
  <si>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</si>
  <si>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</si>
  <si>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</si>
  <si>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</si>
  <si>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</si>
  <si>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</si>
  <si>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</si>
  <si>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</si>
  <si>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</si>
  <si>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</si>
  <si>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</si>
  <si>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</si>
  <si>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</si>
  <si>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</si>
  <si>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</si>
  <si>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</si>
  <si>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</si>
  <si>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</si>
  <si>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</si>
  <si>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</si>
  <si>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</si>
  <si>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</si>
  <si>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</si>
  <si>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</si>
  <si>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</si>
  <si>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</si>
  <si>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</si>
  <si>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</si>
  <si>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</si>
  <si>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</si>
  <si>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</si>
  <si>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</si>
  <si>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</si>
  <si>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</si>
  <si>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</si>
  <si>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</si>
  <si>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</si>
  <si>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</si>
  <si>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</si>
  <si>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</si>
  <si>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</si>
  <si>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</si>
  <si>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</si>
  <si>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</si>
  <si>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</si>
  <si>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</si>
  <si>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</si>
  <si>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</si>
  <si>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</si>
  <si>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</si>
  <si>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</si>
  <si>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</si>
  <si>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</si>
  <si>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</si>
  <si>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</si>
  <si>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</si>
  <si>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</si>
  <si>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</si>
  <si>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</si>
  <si>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</si>
  <si>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</si>
  <si>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</si>
  <si>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</si>
  <si>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</si>
  <si>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</si>
  <si>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</si>
  <si>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</si>
  <si>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</si>
  <si>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</si>
  <si>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</si>
  <si>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</si>
  <si>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</si>
  <si>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</si>
  <si>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</si>
  <si>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</si>
  <si>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</si>
  <si>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</si>
  <si>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</si>
  <si>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</si>
  <si>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</si>
  <si>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</si>
  <si>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</si>
  <si>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</si>
  <si>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</si>
  <si>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</si>
  <si>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</si>
  <si>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</si>
  <si>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</si>
  <si>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</si>
  <si>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</si>
  <si>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</si>
  <si>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</si>
  <si>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</si>
  <si>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</si>
  <si>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</si>
  <si>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</si>
  <si>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</si>
  <si>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</si>
  <si>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</si>
  <si>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</si>
  <si>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</si>
  <si>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</si>
  <si>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</si>
  <si>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</si>
  <si>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</si>
  <si>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</si>
  <si>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</si>
  <si>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</si>
  <si>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</si>
  <si>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</si>
  <si>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</si>
  <si>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</si>
  <si>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</si>
  <si>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</si>
  <si>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</si>
  <si>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</si>
  <si>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</si>
  <si>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</si>
  <si>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</si>
  <si>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</si>
  <si>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</si>
  <si>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</si>
  <si>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</si>
  <si>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</si>
  <si>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</si>
  <si>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</si>
  <si>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</si>
  <si>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</si>
  <si>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</si>
  <si>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</si>
  <si>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</si>
  <si>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</si>
  <si>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</si>
  <si>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</si>
  <si>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</si>
  <si>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</si>
  <si>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</si>
  <si>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</si>
  <si>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</si>
  <si>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</si>
  <si>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</si>
  <si>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</si>
  <si>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</si>
  <si>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</si>
  <si>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</si>
  <si>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</si>
  <si>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</si>
  <si>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</si>
  <si>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</si>
  <si>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</si>
  <si>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</si>
  <si>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</si>
  <si>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</si>
  <si>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</si>
  <si>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</si>
  <si>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</si>
  <si>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</si>
  <si>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</si>
  <si>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</si>
  <si>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</si>
  <si>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</si>
  <si>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</si>
  <si>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</si>
  <si>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</si>
  <si>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</si>
  <si>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</si>
  <si>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</si>
  <si>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</si>
  <si>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</si>
  <si>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</si>
  <si>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</si>
  <si>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</si>
  <si>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</si>
  <si>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</si>
  <si>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</si>
  <si>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</si>
  <si>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</si>
  <si>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</si>
  <si>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</si>
  <si>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</si>
  <si>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</si>
  <si>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</si>
  <si>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</si>
  <si>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</si>
  <si>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</si>
  <si>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</si>
  <si>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</si>
  <si>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</si>
  <si>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</si>
  <si>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</si>
  <si>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</si>
  <si>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</si>
  <si>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</si>
  <si>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</si>
  <si>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</si>
  <si>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</si>
  <si>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</si>
  <si>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</si>
  <si>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</si>
  <si>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</si>
  <si>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</si>
  <si>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</si>
  <si>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</si>
  <si>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</si>
  <si>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</si>
  <si>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</si>
  <si>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</si>
  <si>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</si>
  <si>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</si>
  <si>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</si>
  <si>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</si>
  <si>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</si>
  <si>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</si>
  <si>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</si>
  <si>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</si>
  <si>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</si>
  <si>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</si>
  <si>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</si>
  <si>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</si>
  <si>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</si>
  <si>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</si>
  <si>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</si>
  <si>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</si>
  <si>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</si>
  <si>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</si>
  <si>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</si>
  <si>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</si>
  <si>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</si>
  <si>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</si>
  <si>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</si>
  <si>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</si>
  <si>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</si>
  <si>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</si>
  <si>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</si>
  <si>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</si>
  <si>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</si>
  <si>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</si>
  <si>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</si>
  <si>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</si>
  <si>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</si>
  <si>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</si>
  <si>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</si>
  <si>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</si>
  <si>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</si>
  <si>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</si>
  <si>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</si>
  <si>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</si>
  <si>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</si>
  <si>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</si>
  <si>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</si>
  <si>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</si>
  <si>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</si>
  <si>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</si>
  <si>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</si>
  <si>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</si>
  <si>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</si>
  <si>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</si>
  <si>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</si>
  <si>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</si>
  <si>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</si>
  <si>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</si>
  <si>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</si>
  <si>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</si>
  <si>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</si>
  <si>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</si>
  <si>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</si>
  <si>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</si>
  <si>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</si>
  <si>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</si>
  <si>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</si>
  <si>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</si>
  <si>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</si>
  <si>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</si>
  <si>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</si>
  <si>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</si>
  <si>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</si>
  <si>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</si>
  <si>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</si>
  <si>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</si>
  <si>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</si>
  <si>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</si>
  <si>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</si>
  <si>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</si>
  <si>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</si>
  <si>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</si>
  <si>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</si>
  <si>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</si>
  <si>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</si>
  <si>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</si>
  <si>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</si>
  <si>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</si>
  <si>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</si>
  <si>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</si>
  <si>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</si>
  <si>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</si>
  <si>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</si>
  <si>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</si>
  <si>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</si>
  <si>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</si>
  <si>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</si>
  <si>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</si>
  <si>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</si>
  <si>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</si>
  <si>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</si>
  <si>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</si>
  <si>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</si>
  <si>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</si>
  <si>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</si>
  <si>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</si>
  <si>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</si>
  <si>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</si>
  <si>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</si>
  <si>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</si>
  <si>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</si>
  <si>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</si>
  <si>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</si>
  <si>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</si>
  <si>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</si>
  <si>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</si>
  <si>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</si>
  <si>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</si>
  <si>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</si>
  <si>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</si>
  <si>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</si>
  <si>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</si>
  <si>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</si>
  <si>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</si>
  <si>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</si>
  <si>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</si>
  <si>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</si>
  <si>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</si>
  <si>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</si>
  <si>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</si>
  <si>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</si>
  <si>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</si>
  <si>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</si>
  <si>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</si>
  <si>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</si>
  <si>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</si>
  <si>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</si>
  <si>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</si>
  <si>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</si>
  <si>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</si>
  <si>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</si>
  <si>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</si>
  <si>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</si>
  <si>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</si>
  <si>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</si>
  <si>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</si>
  <si>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</si>
  <si>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</si>
  <si>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</si>
  <si>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</si>
  <si>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</si>
  <si>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</si>
  <si>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</si>
  <si>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</si>
  <si>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</si>
  <si>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</si>
  <si>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</si>
  <si>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</si>
  <si>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</si>
  <si>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</si>
  <si>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</si>
  <si>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</si>
  <si>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</si>
  <si>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</si>
  <si>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</si>
  <si>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</si>
  <si>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</si>
  <si>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</si>
  <si>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</si>
  <si>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</si>
  <si>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</si>
  <si>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</si>
  <si>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</si>
  <si>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</si>
  <si>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</si>
  <si>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</si>
  <si>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</si>
  <si>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</si>
  <si>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</si>
  <si>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</si>
  <si>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</si>
  <si>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</si>
  <si>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</si>
  <si>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</si>
  <si>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</si>
  <si>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</si>
  <si>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</si>
  <si>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</si>
  <si>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</si>
  <si>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</si>
  <si>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</si>
  <si>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</si>
  <si>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</si>
  <si>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</si>
  <si>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</si>
  <si>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</si>
  <si>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</si>
  <si>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</si>
  <si>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</si>
  <si>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</si>
  <si>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</si>
  <si>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</si>
  <si>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</si>
  <si>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</si>
  <si>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</si>
  <si>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</si>
  <si>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</si>
  <si>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</si>
  <si>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</si>
  <si>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</si>
  <si>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</si>
  <si>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</si>
  <si>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</si>
  <si>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</si>
  <si>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</si>
  <si>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</si>
  <si>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</si>
  <si>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</si>
  <si>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</si>
  <si>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</si>
  <si>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</si>
  <si>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</si>
  <si>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</si>
  <si>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</si>
  <si>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</si>
  <si>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</si>
  <si>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</si>
  <si>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</si>
  <si>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</si>
  <si>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</si>
  <si>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</si>
  <si>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</si>
  <si>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</si>
  <si>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</si>
  <si>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</si>
  <si>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</si>
  <si>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</si>
  <si>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</si>
  <si>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</si>
  <si>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</si>
  <si>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</si>
  <si>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</si>
  <si>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</si>
  <si>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</si>
  <si>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</si>
  <si>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</si>
  <si>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</si>
  <si>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</si>
  <si>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</si>
  <si>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</si>
  <si>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</si>
  <si>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</si>
  <si>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</si>
  <si>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</si>
  <si>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</si>
  <si>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</si>
  <si>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</si>
  <si>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</si>
  <si>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</si>
  <si>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</si>
  <si>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</si>
  <si>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</si>
  <si>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</si>
  <si>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</si>
  <si>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</si>
  <si>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</si>
  <si>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</si>
  <si>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</si>
  <si>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</si>
  <si>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</si>
  <si>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</si>
  <si>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</si>
  <si>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</si>
  <si>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</si>
  <si>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</si>
  <si>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</si>
  <si>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</si>
  <si>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</si>
  <si>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</si>
  <si>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</si>
  <si>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</si>
  <si>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</si>
  <si>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</si>
  <si>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</si>
  <si>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</si>
  <si>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</si>
  <si>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</si>
  <si>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</si>
  <si>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</si>
  <si>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</si>
  <si>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</si>
  <si>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</si>
  <si>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</si>
  <si>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</si>
  <si>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</si>
  <si>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</si>
  <si>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</si>
  <si>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</si>
  <si>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</si>
  <si>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</si>
  <si>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</si>
  <si>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</si>
  <si>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</si>
  <si>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</si>
  <si>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</si>
  <si>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</si>
  <si>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</si>
  <si>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</si>
  <si>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</si>
  <si>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</si>
  <si>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</si>
  <si>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</si>
  <si>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</si>
  <si>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</si>
  <si>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</si>
  <si>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</si>
  <si>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</si>
  <si>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</si>
  <si>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</si>
  <si>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</si>
  <si>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</si>
  <si>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</si>
  <si>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</si>
  <si>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</si>
  <si>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</si>
  <si>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</si>
  <si>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</si>
  <si>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</si>
  <si>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</si>
  <si>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</si>
  <si>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</si>
  <si>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</si>
  <si>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</si>
  <si>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</si>
  <si>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</si>
  <si>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</si>
  <si>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</si>
  <si>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</si>
  <si>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</si>
  <si>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</si>
  <si>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</si>
  <si>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</si>
  <si>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</si>
  <si>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</si>
  <si>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</si>
  <si>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</si>
  <si>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</si>
  <si>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</si>
  <si>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</si>
  <si>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</si>
  <si>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</si>
  <si>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</si>
  <si>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</si>
  <si>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</si>
  <si>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</si>
  <si>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</si>
  <si>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</si>
  <si>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</si>
  <si>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</si>
  <si>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</si>
  <si>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</si>
  <si>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</si>
  <si>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</si>
  <si>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</si>
  <si>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</si>
  <si>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</si>
  <si>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</si>
  <si>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</si>
  <si>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</si>
  <si>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</si>
  <si>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</si>
  <si>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</si>
  <si>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</si>
  <si>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</si>
  <si>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</si>
  <si>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</si>
  <si>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</si>
  <si>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</si>
  <si>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</si>
  <si>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</si>
  <si>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</si>
  <si>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</si>
  <si>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</si>
  <si>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</si>
  <si>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</si>
  <si>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</si>
  <si>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</si>
  <si>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</si>
  <si>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</si>
  <si>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</si>
  <si>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</si>
  <si>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</si>
  <si>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</si>
  <si>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</si>
  <si>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</si>
  <si>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</si>
  <si>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</si>
  <si>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</si>
  <si>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</si>
  <si>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</si>
  <si>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</si>
  <si>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</si>
  <si>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</si>
  <si>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</si>
  <si>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</si>
  <si>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</si>
  <si>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</si>
  <si>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</si>
  <si>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</si>
  <si>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</si>
  <si>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</si>
  <si>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</si>
  <si>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</si>
  <si>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</si>
  <si>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</si>
  <si>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</si>
  <si>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</si>
  <si>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</si>
  <si>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</si>
  <si>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</si>
  <si>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</si>
  <si>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</si>
  <si>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</si>
  <si>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</si>
  <si>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</si>
  <si>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</si>
  <si>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</si>
  <si>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</si>
  <si>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</si>
  <si>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</si>
  <si>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</si>
  <si>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</si>
  <si>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</si>
  <si>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</si>
  <si>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</si>
  <si>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</si>
  <si>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</si>
  <si>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</si>
  <si>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</si>
  <si>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</si>
  <si>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</si>
  <si>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</si>
  <si>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</si>
  <si>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</si>
  <si>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</si>
  <si>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</si>
  <si>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</si>
  <si>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</si>
  <si>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</si>
  <si>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</si>
  <si>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</si>
  <si>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</si>
  <si>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</si>
  <si>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</si>
  <si>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</si>
  <si>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</si>
  <si>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</si>
  <si>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</si>
  <si>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</si>
  <si>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</si>
  <si>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</si>
  <si>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</si>
  <si>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</si>
  <si>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</si>
  <si>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</si>
  <si>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</si>
  <si>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</si>
  <si>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</si>
  <si>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</si>
  <si>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</si>
  <si>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</si>
  <si>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</si>
  <si>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</si>
  <si>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</si>
  <si>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</si>
  <si>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</si>
  <si>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</si>
  <si>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</si>
  <si>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</si>
  <si>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</si>
  <si>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</si>
  <si>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</si>
  <si>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</si>
  <si>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</si>
  <si>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</si>
  <si>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</si>
  <si>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</si>
  <si>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</si>
  <si>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</si>
  <si>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</si>
  <si>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</si>
  <si>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</si>
  <si>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</si>
  <si>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</si>
  <si>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</si>
  <si>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</si>
  <si>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</si>
  <si>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</si>
  <si>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</si>
  <si>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</si>
  <si>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</si>
  <si>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</si>
  <si>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</si>
  <si>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</si>
  <si>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</si>
  <si>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</si>
  <si>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</si>
  <si>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</si>
  <si>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</si>
  <si>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</si>
  <si>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</si>
  <si>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</si>
  <si>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</si>
  <si>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</si>
  <si>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</si>
  <si>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</si>
  <si>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</si>
  <si>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</si>
  <si>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</si>
  <si>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</si>
  <si>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</si>
  <si>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</si>
  <si>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</si>
  <si>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</si>
  <si>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</si>
  <si>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</si>
  <si>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</si>
  <si>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</si>
  <si>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</si>
  <si>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</si>
  <si>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</si>
  <si>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</si>
  <si>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</si>
  <si>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</si>
  <si>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</si>
  <si>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</si>
  <si>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</si>
  <si>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</si>
  <si>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</si>
  <si>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</si>
  <si>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</si>
  <si>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</si>
  <si>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</si>
  <si>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</si>
  <si>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</si>
  <si>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</si>
  <si>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</si>
  <si>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</si>
  <si>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</si>
  <si>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</si>
  <si>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</si>
  <si>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</si>
  <si>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</si>
  <si>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</si>
  <si>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</si>
  <si>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</si>
  <si>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</si>
  <si>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</si>
  <si>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</si>
  <si>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</si>
  <si>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</si>
  <si>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</si>
  <si>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</si>
  <si>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</si>
  <si>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</si>
  <si>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</si>
  <si>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</si>
  <si>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</si>
  <si>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</si>
  <si>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</si>
  <si>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</si>
  <si>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</si>
  <si>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</si>
  <si>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</si>
  <si>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</si>
  <si>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</si>
  <si>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</si>
  <si>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</si>
  <si>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</si>
  <si>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</si>
  <si>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</si>
  <si>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</si>
  <si>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</si>
  <si>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</si>
  <si>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</si>
  <si>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</si>
  <si>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</si>
  <si>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</si>
  <si>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</si>
  <si>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</si>
  <si>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</si>
  <si>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</si>
  <si>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</si>
  <si>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</si>
  <si>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</si>
  <si>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</si>
  <si>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</si>
  <si>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</si>
  <si>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</si>
  <si>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</si>
  <si>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</si>
  <si>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</si>
  <si>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</si>
  <si>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</si>
  <si>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</si>
  <si>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</si>
  <si>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</si>
  <si>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</si>
  <si>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</si>
  <si>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</si>
  <si>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</si>
  <si>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</si>
  <si>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</si>
  <si>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</si>
  <si>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</si>
  <si>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</si>
  <si>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</si>
  <si>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</si>
  <si>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</si>
  <si>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</si>
  <si>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</si>
  <si>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</si>
  <si>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</si>
  <si>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</si>
  <si>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</si>
  <si>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</si>
  <si>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</si>
  <si>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</si>
  <si>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</si>
  <si>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</si>
  <si>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</si>
  <si>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</si>
  <si>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</si>
  <si>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</si>
  <si>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</si>
  <si>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</si>
  <si>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</si>
  <si>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</si>
  <si>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</si>
  <si>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</si>
  <si>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</si>
  <si>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</si>
  <si>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</si>
  <si>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</si>
  <si>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</si>
  <si>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</si>
  <si>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</si>
  <si>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</si>
  <si>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</si>
  <si>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</si>
  <si>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</si>
  <si>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</si>
  <si>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</si>
  <si>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</si>
  <si>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</si>
  <si>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</si>
  <si>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</si>
  <si>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</si>
  <si>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</si>
  <si>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</si>
  <si>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</si>
  <si>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</si>
  <si>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</si>
  <si>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</si>
  <si>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</si>
  <si>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</si>
  <si>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</si>
  <si>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</si>
  <si>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</si>
  <si>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</si>
  <si>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</si>
  <si>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</si>
  <si>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</si>
  <si>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</si>
  <si>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</si>
  <si>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</si>
  <si>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</si>
  <si>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</si>
  <si>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</si>
  <si>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</si>
  <si>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</si>
  <si>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</si>
  <si>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</si>
  <si>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</si>
  <si>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</si>
  <si>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</si>
  <si>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</si>
  <si>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</si>
  <si>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</si>
  <si>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</si>
  <si>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</si>
  <si>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</si>
  <si>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</si>
  <si>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</si>
  <si>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</si>
  <si>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</si>
  <si>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</si>
  <si>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</si>
  <si>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</si>
  <si>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</si>
  <si>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</si>
  <si>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</si>
  <si>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</si>
  <si>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</si>
  <si>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</si>
  <si>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</si>
  <si>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</si>
  <si>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</si>
  <si>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</si>
  <si>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</si>
  <si>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</si>
  <si>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</si>
  <si>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</si>
  <si>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</si>
  <si>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</si>
  <si>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</si>
  <si>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</si>
  <si>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</si>
  <si>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</si>
  <si>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</si>
  <si>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</si>
  <si>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</si>
  <si>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</si>
  <si>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</si>
  <si>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</si>
  <si>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</si>
  <si>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</si>
  <si>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</si>
  <si>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</si>
  <si>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</si>
  <si>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</si>
  <si>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</si>
  <si>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</si>
  <si>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</si>
  <si>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</si>
  <si>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</si>
  <si>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</si>
  <si>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</si>
  <si>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</si>
  <si>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</si>
  <si>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</si>
  <si>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</si>
  <si>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</si>
  <si>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</si>
  <si>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</si>
  <si>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</si>
  <si>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</si>
  <si>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</si>
  <si>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</si>
  <si>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</si>
  <si>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</si>
  <si>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</si>
  <si>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</si>
  <si>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</si>
  <si>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</si>
  <si>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</si>
  <si>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</si>
  <si>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</si>
  <si>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</si>
  <si>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</si>
  <si>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</si>
  <si>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</si>
  <si>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</si>
  <si>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</si>
  <si>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</si>
  <si>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</si>
  <si>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</si>
  <si>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</si>
  <si>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</si>
  <si>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</si>
  <si>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</si>
  <si>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</si>
  <si>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</si>
  <si>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</si>
  <si>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</si>
  <si>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</si>
  <si>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</si>
  <si>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</si>
  <si>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</si>
  <si>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</si>
  <si>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</si>
  <si>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</si>
  <si>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</si>
  <si>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</si>
  <si>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</si>
  <si>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</si>
  <si>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</si>
  <si>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</si>
  <si>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</si>
  <si>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</si>
  <si>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</si>
  <si>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</si>
  <si>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</si>
  <si>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</si>
  <si>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</si>
  <si>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</si>
  <si>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</si>
  <si>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</si>
  <si>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</si>
  <si>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</si>
  <si>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</si>
  <si>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</si>
  <si>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</si>
  <si>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</si>
  <si>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</si>
  <si>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</si>
  <si>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</si>
  <si>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</si>
  <si>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</si>
  <si>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</si>
  <si>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</si>
  <si>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</si>
  <si>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</si>
  <si>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</si>
  <si>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</si>
  <si>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</si>
  <si>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</si>
  <si>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</si>
  <si>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</si>
  <si>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</si>
  <si>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</si>
  <si>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</si>
  <si>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</si>
  <si>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</si>
  <si>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</si>
  <si>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</si>
  <si>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</si>
  <si>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</si>
  <si>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</si>
  <si>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</si>
  <si>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</si>
  <si>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</si>
  <si>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</si>
  <si>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</si>
  <si>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</si>
  <si>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</si>
  <si>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</si>
  <si>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</si>
  <si>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</si>
  <si>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</si>
  <si>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</si>
  <si>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</si>
  <si>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</si>
  <si>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</si>
  <si>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</si>
  <si>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</si>
  <si>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</si>
  <si>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</si>
  <si>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</si>
  <si>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</si>
  <si>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</si>
  <si>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</si>
  <si>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</si>
  <si>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</si>
  <si>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</si>
  <si>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</si>
  <si>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</si>
  <si>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</si>
  <si>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</si>
  <si>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</si>
  <si>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</si>
  <si>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</si>
  <si>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</si>
  <si>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</si>
  <si>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</si>
  <si>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</si>
  <si>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</si>
  <si>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</si>
  <si>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</si>
  <si>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</si>
  <si>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</si>
  <si>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</si>
  <si>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</si>
  <si>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</si>
  <si>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</si>
  <si>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</si>
  <si>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</si>
  <si>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</si>
  <si>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</si>
  <si>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</si>
  <si>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</si>
  <si>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</si>
  <si>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</si>
  <si>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</si>
  <si>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</si>
  <si>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</si>
  <si>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</si>
  <si>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</si>
  <si>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</si>
  <si>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</si>
  <si>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</si>
  <si>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</si>
  <si>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</si>
  <si>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</si>
  <si>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</si>
  <si>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</si>
  <si>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</si>
  <si>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</si>
  <si>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</si>
  <si>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</si>
  <si>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</si>
  <si>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</si>
  <si>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</si>
  <si>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</si>
  <si>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</si>
  <si>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</si>
  <si>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</si>
  <si>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</si>
  <si>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</si>
  <si>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</si>
  <si>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</si>
  <si>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</si>
  <si>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</si>
  <si>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</si>
  <si>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</si>
  <si>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</si>
  <si>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</si>
  <si>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</si>
  <si>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</si>
  <si>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</si>
  <si>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</si>
  <si>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</si>
  <si>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</si>
  <si>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</si>
  <si>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</si>
  <si>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</si>
  <si>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</si>
  <si>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</si>
  <si>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</si>
  <si>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</si>
  <si>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</si>
  <si>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</si>
  <si>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</si>
  <si>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</si>
  <si>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</si>
  <si>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</si>
  <si>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</si>
  <si>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</si>
  <si>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</si>
  <si>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</si>
  <si>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</si>
  <si>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</si>
  <si>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</si>
  <si>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</si>
  <si>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</si>
  <si>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</si>
  <si>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</si>
  <si>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</si>
  <si>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</si>
  <si>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</si>
  <si>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</si>
  <si>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</si>
  <si>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</si>
  <si>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</si>
  <si>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</si>
  <si>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</si>
  <si>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</si>
  <si>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</si>
  <si>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</si>
  <si>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</si>
  <si>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</si>
  <si>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</si>
  <si>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</si>
  <si>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</si>
  <si>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</si>
  <si>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</si>
  <si>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</si>
  <si>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</si>
  <si>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</si>
  <si>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</si>
  <si>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</si>
  <si>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</si>
  <si>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</si>
  <si>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</si>
  <si>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</si>
  <si>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</si>
  <si>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</si>
  <si>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</si>
  <si>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</si>
  <si>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</si>
  <si>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</si>
  <si>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</si>
  <si>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</si>
  <si>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</si>
  <si>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</si>
  <si>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</si>
  <si>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</si>
  <si>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</si>
  <si>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</si>
  <si>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</si>
  <si>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</si>
  <si>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</si>
  <si>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</si>
  <si>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</si>
  <si>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</si>
  <si>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</si>
  <si>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</si>
  <si>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</si>
  <si>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</si>
  <si>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</si>
  <si>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</si>
  <si>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</si>
  <si>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</si>
  <si>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</si>
  <si>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</si>
  <si>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</si>
  <si>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</si>
  <si>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</si>
  <si>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</si>
  <si>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</si>
  <si>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</si>
  <si>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</si>
  <si>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</si>
  <si>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</si>
  <si>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</si>
  <si>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</si>
  <si>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</si>
  <si>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</si>
  <si>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</si>
  <si>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</si>
  <si>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</si>
  <si>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</si>
  <si>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</si>
  <si>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</si>
  <si>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</si>
  <si>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</si>
  <si>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</si>
  <si>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</si>
  <si>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</si>
  <si>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</si>
  <si>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</si>
  <si>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</si>
  <si>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</si>
  <si>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</si>
  <si>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</si>
  <si>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</si>
  <si>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</si>
  <si>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</si>
  <si>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</si>
  <si>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</si>
  <si>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</si>
  <si>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</si>
  <si>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</si>
  <si>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</si>
  <si>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</si>
  <si>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</si>
  <si>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</si>
  <si>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</si>
  <si>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</si>
  <si>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</si>
  <si>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</si>
  <si>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</si>
  <si>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</si>
  <si>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</si>
  <si>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</si>
  <si>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</si>
  <si>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</si>
  <si>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</si>
  <si>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</si>
  <si>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</si>
  <si>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</si>
  <si>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</si>
  <si>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</si>
  <si>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</si>
  <si>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</si>
  <si>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</si>
  <si>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</si>
  <si>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</si>
  <si>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</si>
  <si>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</si>
  <si>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</si>
  <si>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</si>
  <si>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</si>
  <si>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</si>
  <si>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</si>
  <si>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</si>
  <si>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</si>
  <si>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</si>
  <si>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</si>
  <si>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</si>
  <si>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</si>
  <si>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</si>
  <si>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</si>
  <si>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</si>
  <si>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</si>
  <si>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</si>
  <si>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</si>
  <si>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</si>
  <si>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</si>
  <si>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</si>
  <si>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</si>
  <si>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</si>
  <si>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</si>
  <si>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</si>
  <si>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</si>
  <si>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</si>
  <si>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</si>
  <si>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</si>
  <si>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</si>
  <si>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</si>
  <si>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</si>
  <si>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</si>
  <si>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</si>
  <si>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</si>
  <si>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</si>
  <si>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</si>
  <si>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</si>
  <si>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</si>
  <si>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</si>
  <si>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</si>
  <si>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</si>
  <si>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</si>
  <si>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</si>
  <si>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</si>
  <si>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</si>
  <si>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</si>
  <si>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</si>
  <si>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</si>
  <si>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</si>
  <si>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</si>
  <si>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</si>
  <si>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</si>
  <si>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</si>
  <si>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</si>
  <si>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</si>
  <si>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</si>
  <si>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</si>
  <si>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</si>
  <si>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</si>
  <si>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</si>
  <si>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</si>
  <si>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</si>
  <si>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</si>
  <si>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</si>
  <si>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</si>
  <si>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</si>
  <si>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</si>
  <si>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</si>
  <si>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</si>
  <si>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</si>
  <si>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</si>
  <si>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</si>
  <si>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</si>
  <si>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</si>
  <si>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</si>
  <si>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</si>
  <si>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</si>
  <si>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</si>
  <si>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</si>
  <si>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</si>
  <si>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</si>
  <si>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</si>
  <si>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</si>
  <si>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</si>
  <si>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</si>
  <si>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</si>
  <si>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</si>
  <si>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</si>
  <si>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</si>
  <si>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</si>
  <si>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</si>
  <si>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</si>
  <si>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</si>
  <si>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</si>
  <si>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</si>
  <si>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</si>
  <si>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</si>
  <si>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</si>
  <si>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</si>
  <si>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</si>
  <si>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</si>
  <si>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</si>
  <si>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</si>
  <si>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</si>
  <si>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</si>
  <si>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</si>
  <si>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</si>
  <si>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</si>
  <si>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</si>
  <si>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</si>
  <si>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</si>
  <si>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</si>
  <si>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</si>
  <si>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</si>
  <si>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</si>
  <si>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</si>
  <si>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</si>
  <si>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</si>
  <si>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</si>
  <si>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</si>
  <si>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</si>
  <si>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</si>
  <si>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</si>
  <si>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</si>
  <si>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</si>
  <si>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</si>
  <si>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</si>
  <si>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</si>
  <si>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</si>
  <si>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</si>
  <si>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</si>
  <si>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</si>
  <si>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</si>
  <si>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</si>
  <si>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</si>
  <si>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</si>
  <si>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</si>
  <si>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</si>
  <si>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</si>
  <si>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</si>
  <si>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</si>
  <si>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</si>
  <si>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</si>
  <si>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</si>
  <si>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</si>
  <si>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</si>
  <si>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</si>
  <si>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</si>
  <si>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</si>
  <si>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</si>
  <si>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</si>
  <si>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</si>
  <si>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</si>
  <si>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</si>
  <si>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</si>
  <si>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</si>
  <si>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</si>
  <si>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</si>
  <si>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</si>
  <si>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</si>
  <si>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</si>
  <si>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</si>
  <si>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</si>
  <si>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</si>
  <si>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</si>
  <si>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</si>
  <si>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</si>
  <si>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</si>
  <si>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</si>
  <si>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</si>
  <si>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</si>
  <si>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</si>
  <si>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</si>
  <si>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</si>
  <si>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</si>
  <si>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</si>
  <si>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</si>
  <si>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</si>
  <si>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</si>
  <si>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</si>
  <si>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</si>
  <si>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</si>
  <si>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</si>
  <si>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</si>
  <si>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</si>
  <si>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</si>
  <si>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</si>
  <si>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</si>
  <si>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</si>
  <si>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</si>
  <si>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</si>
  <si>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</si>
  <si>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</si>
  <si>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</si>
  <si>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</si>
  <si>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</si>
  <si>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</si>
  <si>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</si>
  <si>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</si>
  <si>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</si>
  <si>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</si>
  <si>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</si>
  <si>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</si>
  <si>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</si>
  <si>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</si>
  <si>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</si>
  <si>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</si>
  <si>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</si>
  <si>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</si>
  <si>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</si>
  <si>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</si>
  <si>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</si>
  <si>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</si>
  <si>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</si>
  <si>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</si>
  <si>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</si>
  <si>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</si>
  <si>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</si>
  <si>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</si>
  <si>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</si>
  <si>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</si>
  <si>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</si>
  <si>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</si>
  <si>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</si>
  <si>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</si>
  <si>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</si>
  <si>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</si>
  <si>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</si>
  <si>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</si>
  <si>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</si>
  <si>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</si>
  <si>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</si>
  <si>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</si>
  <si>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</si>
  <si>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</si>
  <si>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</si>
  <si>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</si>
  <si>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</si>
  <si>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</si>
  <si>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</si>
  <si>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</si>
  <si>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</si>
  <si>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</si>
  <si>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</si>
  <si>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</si>
  <si>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</si>
  <si>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</si>
  <si>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</si>
  <si>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</si>
  <si>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</si>
  <si>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</si>
  <si>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</si>
  <si>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</si>
  <si>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</si>
  <si>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</si>
  <si>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</si>
  <si>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</si>
  <si>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</si>
  <si>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</si>
  <si>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</si>
  <si>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</si>
  <si>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</si>
  <si>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</si>
  <si>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</si>
  <si>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</si>
  <si>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</si>
  <si>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</si>
  <si>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</si>
  <si>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</si>
  <si>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</si>
  <si>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</si>
  <si>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</si>
  <si>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</si>
  <si>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</si>
  <si>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</si>
  <si>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</si>
  <si>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</si>
  <si>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</si>
  <si>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</si>
  <si>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</si>
  <si>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</si>
  <si>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</si>
  <si>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</si>
  <si>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</si>
  <si>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</si>
  <si>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</si>
  <si>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</si>
  <si>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</si>
  <si>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</si>
  <si>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</si>
  <si>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</si>
  <si>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</si>
  <si>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</si>
  <si>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</si>
  <si>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</si>
  <si>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</si>
  <si>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</si>
  <si>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</si>
  <si>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</si>
  <si>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</si>
  <si>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</si>
  <si>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</si>
  <si>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</si>
  <si>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</si>
  <si>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</si>
  <si>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</si>
  <si>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</si>
  <si>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</si>
  <si>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</si>
  <si>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</si>
  <si>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</si>
  <si>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</si>
  <si>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</si>
  <si>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</si>
  <si>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</si>
  <si>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</si>
  <si>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</si>
  <si>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</si>
  <si>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</si>
  <si>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</si>
  <si>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</si>
  <si>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</si>
  <si>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</si>
  <si>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</si>
  <si>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</si>
  <si>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</si>
  <si>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</si>
  <si>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</si>
  <si>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</si>
  <si>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</si>
  <si>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</si>
  <si>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</si>
  <si>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</si>
  <si>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</si>
  <si>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</si>
  <si>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</si>
  <si>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</si>
  <si>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</si>
  <si>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</si>
  <si>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</si>
  <si>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</si>
  <si>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</si>
  <si>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</si>
  <si>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</si>
  <si>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</si>
  <si>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</si>
  <si>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</si>
  <si>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</si>
  <si>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</si>
  <si>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</si>
  <si>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</si>
  <si>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</si>
  <si>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</si>
  <si>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</si>
  <si>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</si>
  <si>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</si>
  <si>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</si>
  <si>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</si>
  <si>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</si>
  <si>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</si>
  <si>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</si>
  <si>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</si>
  <si>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</si>
  <si>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</si>
  <si>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</si>
  <si>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</si>
  <si>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</si>
  <si>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</si>
  <si>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</si>
  <si>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</si>
  <si>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</si>
  <si>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</si>
  <si>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</si>
  <si>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</si>
  <si>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</si>
  <si>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</si>
  <si>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</si>
  <si>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</si>
  <si>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</si>
  <si>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</si>
  <si>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</si>
  <si>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</si>
  <si>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</si>
  <si>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</si>
  <si>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</si>
  <si>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</si>
  <si>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</si>
  <si>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</si>
  <si>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</si>
  <si>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</si>
  <si>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</si>
  <si>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</si>
  <si>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</si>
  <si>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</si>
  <si>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</si>
  <si>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</si>
  <si>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</si>
  <si>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</si>
  <si>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</si>
  <si>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</si>
  <si>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</si>
  <si>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</si>
  <si>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</si>
  <si>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</si>
  <si>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</si>
  <si>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</si>
  <si>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</si>
  <si>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</si>
  <si>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</si>
  <si>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</si>
  <si>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</si>
  <si>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</si>
  <si>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</si>
  <si>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</si>
  <si>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</si>
  <si>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</si>
  <si>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</si>
  <si>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</si>
  <si>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</si>
  <si>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</si>
  <si>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</si>
  <si>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</si>
  <si>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</si>
  <si>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</si>
  <si>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</si>
  <si>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</si>
  <si>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</si>
  <si>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</si>
  <si>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</si>
  <si>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</si>
  <si>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</si>
  <si>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</si>
  <si>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</si>
  <si>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</si>
  <si>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</si>
  <si>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</si>
  <si>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</si>
  <si>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</si>
  <si>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</si>
  <si>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</si>
  <si>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</si>
  <si>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</si>
  <si>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</si>
  <si>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</si>
  <si>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</si>
  <si>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</si>
  <si>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</si>
  <si>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</si>
  <si>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</si>
  <si>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</si>
  <si>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</si>
  <si>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</si>
  <si>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</si>
  <si>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</si>
  <si>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</si>
  <si>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</si>
  <si>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</si>
  <si>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</si>
  <si>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</si>
  <si>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</si>
  <si>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</si>
  <si>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</si>
  <si>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</si>
  <si>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</si>
  <si>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</si>
  <si>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</si>
  <si>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</si>
  <si>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</si>
  <si>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</si>
  <si>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</si>
  <si>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</si>
  <si>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</si>
  <si>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</si>
  <si>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</si>
  <si>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</si>
  <si>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</si>
  <si>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</si>
  <si>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</si>
  <si>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</si>
  <si>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</si>
  <si>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</si>
  <si>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</si>
  <si>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</si>
  <si>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</si>
  <si>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</si>
  <si>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</si>
  <si>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</si>
  <si>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</si>
  <si>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</si>
  <si>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</si>
  <si>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</si>
  <si>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</si>
  <si>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</si>
  <si>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</si>
  <si>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</si>
  <si>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</si>
  <si>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</si>
  <si>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</si>
  <si>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</si>
  <si>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</si>
  <si>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</si>
  <si>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</si>
  <si>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</si>
  <si>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</si>
  <si>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</si>
  <si>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</si>
  <si>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</si>
  <si>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</si>
  <si>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</si>
  <si>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</si>
  <si>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</si>
  <si>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</si>
  <si>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</si>
  <si>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</si>
  <si>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</si>
  <si>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</si>
  <si>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</si>
  <si>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</si>
  <si>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</si>
  <si>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</si>
  <si>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</si>
  <si>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</si>
  <si>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</si>
  <si>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</si>
  <si>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</si>
  <si>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</si>
  <si>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</si>
  <si>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</si>
  <si>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</si>
  <si>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</si>
  <si>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</si>
  <si>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</si>
  <si>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</si>
  <si>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</si>
  <si>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</si>
  <si>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</si>
  <si>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</si>
  <si>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</si>
  <si>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</si>
  <si>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</si>
  <si>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</si>
  <si>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</si>
  <si>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</si>
  <si>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</si>
  <si>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</si>
  <si>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</si>
  <si>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</si>
  <si>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</si>
  <si>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</si>
  <si>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</si>
  <si>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</si>
  <si>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</si>
  <si>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</si>
  <si>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</si>
  <si>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</si>
  <si>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</si>
  <si>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</si>
  <si>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</si>
  <si>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</si>
  <si>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</si>
  <si>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</si>
  <si>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</si>
  <si>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</si>
  <si>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</si>
  <si>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</si>
  <si>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</si>
  <si>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</si>
  <si>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</si>
  <si>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</si>
  <si>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</si>
  <si>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</si>
  <si>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</si>
  <si>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</si>
  <si>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</si>
  <si>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</si>
  <si>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</si>
  <si>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</si>
  <si>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</si>
  <si>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</si>
  <si>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</si>
  <si>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</si>
  <si>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</si>
  <si>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</si>
  <si>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</si>
  <si>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</si>
  <si>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</si>
  <si>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</si>
  <si>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</si>
  <si>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</si>
  <si>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</si>
  <si>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</si>
  <si>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</si>
  <si>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</si>
  <si>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</si>
  <si>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</si>
  <si>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</si>
  <si>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</si>
  <si>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</si>
  <si>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</si>
  <si>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</si>
  <si>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</si>
  <si>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</si>
  <si>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</si>
  <si>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</si>
  <si>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</si>
  <si>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</si>
  <si>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</si>
  <si>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</si>
  <si>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</si>
  <si>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</si>
  <si>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</si>
  <si>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</si>
  <si>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</si>
  <si>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</si>
  <si>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</si>
  <si>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</si>
  <si>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</si>
  <si>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</si>
  <si>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</si>
  <si>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</si>
  <si>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</si>
  <si>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</si>
  <si>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</si>
  <si>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</si>
  <si>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</si>
  <si>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</si>
  <si>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</si>
  <si>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</si>
  <si>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</si>
  <si>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</si>
  <si>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</si>
  <si>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</si>
  <si>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</si>
  <si>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</si>
  <si>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</si>
  <si>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</si>
  <si>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</si>
  <si>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</si>
  <si>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</si>
  <si>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</si>
  <si>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</si>
  <si>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</si>
  <si>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</si>
  <si>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</si>
  <si>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</si>
  <si>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</si>
  <si>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</si>
  <si>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</si>
  <si>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</si>
  <si>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</si>
  <si>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</si>
  <si>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</si>
  <si>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</si>
  <si>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</si>
  <si>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</si>
  <si>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</si>
  <si>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</si>
  <si>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</si>
  <si>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</si>
  <si>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</si>
  <si>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</si>
  <si>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</si>
  <si>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</si>
  <si>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</si>
  <si>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</si>
  <si>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</si>
  <si>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</si>
  <si>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</si>
  <si>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</si>
  <si>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</si>
  <si>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</si>
  <si>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</si>
  <si>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</si>
  <si>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</si>
  <si>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</si>
  <si>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</si>
  <si>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</si>
  <si>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</si>
  <si>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</si>
  <si>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</si>
  <si>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</si>
  <si>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</si>
  <si>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</si>
  <si>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</si>
  <si>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</si>
  <si>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</si>
  <si>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</si>
  <si>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</si>
  <si>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</si>
  <si>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</si>
  <si>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</si>
  <si>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</si>
  <si>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</si>
  <si>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</si>
  <si>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</si>
  <si>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</si>
  <si>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</si>
  <si>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</si>
  <si>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</si>
  <si>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</si>
  <si>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</si>
  <si>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</si>
  <si>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</si>
  <si>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</si>
  <si>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</si>
  <si>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</si>
  <si>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</si>
  <si>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</si>
  <si>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</si>
  <si>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</si>
  <si>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</si>
  <si>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</si>
  <si>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</si>
  <si>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</si>
  <si>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</si>
  <si>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</si>
  <si>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</si>
  <si>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</si>
  <si>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</si>
  <si>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</si>
  <si>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</si>
  <si>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</si>
  <si>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</si>
  <si>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</si>
  <si>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</si>
  <si>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</si>
  <si>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</si>
  <si>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</si>
  <si>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</si>
  <si>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</si>
  <si>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</si>
  <si>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</si>
  <si>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</si>
  <si>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</si>
  <si>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</si>
  <si>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</si>
  <si>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</si>
  <si>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</si>
  <si>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</si>
  <si>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</si>
  <si>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</si>
  <si>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</si>
  <si>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</si>
  <si>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</si>
  <si>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</si>
  <si>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</si>
  <si>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</si>
  <si>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</si>
  <si>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</si>
  <si>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</si>
  <si>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</si>
  <si>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</si>
  <si>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</si>
  <si>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</si>
  <si>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</si>
  <si>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</si>
  <si>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</si>
  <si>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</si>
  <si>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</si>
  <si>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</si>
  <si>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</si>
  <si>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</si>
  <si>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</si>
  <si>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</si>
  <si>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</si>
  <si>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</si>
  <si>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</si>
  <si>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</si>
  <si>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</si>
  <si>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</si>
  <si>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</si>
  <si>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</si>
  <si>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</si>
  <si>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</si>
  <si>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</si>
  <si>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</si>
  <si>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</si>
  <si>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</si>
  <si>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</si>
  <si>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</si>
  <si>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</si>
  <si>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</si>
  <si>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</si>
  <si>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</si>
  <si>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</si>
  <si>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</si>
  <si>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</si>
  <si>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</si>
  <si>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</si>
  <si>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</si>
  <si>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</si>
  <si>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</si>
  <si>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</si>
  <si>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</si>
  <si>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</si>
  <si>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</si>
  <si>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</si>
  <si>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</si>
  <si>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</si>
  <si>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</si>
  <si>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</si>
  <si>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</si>
  <si>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</si>
  <si>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</si>
  <si>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</si>
  <si>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</si>
  <si>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</si>
  <si>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</si>
  <si>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</si>
  <si>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</si>
  <si>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</si>
  <si>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</si>
  <si>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</si>
  <si>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</si>
  <si>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</si>
  <si>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</si>
  <si>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</si>
  <si>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</si>
  <si>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</si>
  <si>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</si>
  <si>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</si>
  <si>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</si>
  <si>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</si>
  <si>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</si>
  <si>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</si>
  <si>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</si>
  <si>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</si>
  <si>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</si>
  <si>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</si>
  <si>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</si>
  <si>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</si>
  <si>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</si>
  <si>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</si>
  <si>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</si>
  <si>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</si>
  <si>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</si>
  <si>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</si>
  <si>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</si>
  <si>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</si>
  <si>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</si>
  <si>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</si>
  <si>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</si>
  <si>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</si>
  <si>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</si>
  <si>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</si>
  <si>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</si>
  <si>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</si>
  <si>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</si>
  <si>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</si>
  <si>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</si>
  <si>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</si>
  <si>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</si>
  <si>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</si>
  <si>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</si>
  <si>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</si>
  <si>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</si>
  <si>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</si>
  <si>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</si>
  <si>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</si>
  <si>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</si>
  <si>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</si>
  <si>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</si>
  <si>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</si>
  <si>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</si>
  <si>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</si>
  <si>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</si>
  <si>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</si>
  <si>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</si>
  <si>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</si>
  <si>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</si>
  <si>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</si>
  <si>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</si>
  <si>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</si>
  <si>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</si>
  <si>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</si>
  <si>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</si>
  <si>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</si>
  <si>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</si>
  <si>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</si>
  <si>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</si>
  <si>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</si>
  <si>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</si>
  <si>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</si>
  <si>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</si>
  <si>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</si>
  <si>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</si>
  <si>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</si>
  <si>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</si>
  <si>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</si>
  <si>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</si>
  <si>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</si>
  <si>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</si>
  <si>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</si>
  <si>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</si>
  <si>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</si>
  <si>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</si>
  <si>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</si>
  <si>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</si>
  <si>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</si>
  <si>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</si>
  <si>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</si>
  <si>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</si>
  <si>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</si>
  <si>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</si>
  <si>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</si>
  <si>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</si>
  <si>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</si>
  <si>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</si>
  <si>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</si>
  <si>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</si>
  <si>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</si>
  <si>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</si>
  <si>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</si>
  <si>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</si>
  <si>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</si>
  <si>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</si>
  <si>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</si>
  <si>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</si>
  <si>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</si>
  <si>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</si>
  <si>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</si>
  <si>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</si>
  <si>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</si>
  <si>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</si>
  <si>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</si>
  <si>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</si>
  <si>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</si>
  <si>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</si>
  <si>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</si>
  <si>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</si>
  <si>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</si>
  <si>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</si>
  <si>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</si>
  <si>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</si>
  <si>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</si>
  <si>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</si>
  <si>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</si>
  <si>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</si>
  <si>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</si>
  <si>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</si>
  <si>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</si>
  <si>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</si>
  <si>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</si>
  <si>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</si>
  <si>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</si>
  <si>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</si>
  <si>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</si>
  <si>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</si>
  <si>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</si>
  <si>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</si>
  <si>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</si>
  <si>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</si>
  <si>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</si>
  <si>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</si>
  <si>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</si>
  <si>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</si>
  <si>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</si>
  <si>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</si>
  <si>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</si>
  <si>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</si>
  <si>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</si>
  <si>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</si>
  <si>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</si>
  <si>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</si>
  <si>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</si>
  <si>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</si>
  <si>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</si>
  <si>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</si>
  <si>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</si>
  <si>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</si>
  <si>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</si>
  <si>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</si>
  <si>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</si>
  <si>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</si>
  <si>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</si>
  <si>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</si>
  <si>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</si>
  <si>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</si>
  <si>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</si>
  <si>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</si>
  <si>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</si>
  <si>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</si>
  <si>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</si>
  <si>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</si>
  <si>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</si>
  <si>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</si>
  <si>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</si>
  <si>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</si>
  <si>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</si>
  <si>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</si>
  <si>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</si>
  <si>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</si>
  <si>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</si>
  <si>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</si>
  <si>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</si>
  <si>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</si>
  <si>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</si>
  <si>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</si>
  <si>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</si>
  <si>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</si>
  <si>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</si>
  <si>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</si>
  <si>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</si>
  <si>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</si>
  <si>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</si>
  <si>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</si>
  <si>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</si>
  <si>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</si>
  <si>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</si>
  <si>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</si>
  <si>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</si>
  <si>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</si>
  <si>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</si>
  <si>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</si>
  <si>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</si>
  <si>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</si>
  <si>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</si>
  <si>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</si>
  <si>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</si>
  <si>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</si>
  <si>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</si>
  <si>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</si>
  <si>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</si>
  <si>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</si>
  <si>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</si>
  <si>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</si>
  <si>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</si>
  <si>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</si>
  <si>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</si>
  <si>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</si>
  <si>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</si>
  <si>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</si>
  <si>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</si>
  <si>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</si>
  <si>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</si>
  <si>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</si>
  <si>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</si>
  <si>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</si>
  <si>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</si>
  <si>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</si>
  <si>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</si>
  <si>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</si>
  <si>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</si>
  <si>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</si>
  <si>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</si>
  <si>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</si>
  <si>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</si>
  <si>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</si>
  <si>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</si>
  <si>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</si>
  <si>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</si>
  <si>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</si>
  <si>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</si>
  <si>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</si>
  <si>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</si>
  <si>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</si>
  <si>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</si>
  <si>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</si>
  <si>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</si>
  <si>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</si>
  <si>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</si>
  <si>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</si>
  <si>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</si>
  <si>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</si>
  <si>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</si>
  <si>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</si>
  <si>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</si>
  <si>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</si>
  <si>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</si>
  <si>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</si>
  <si>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</si>
  <si>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</si>
  <si>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</si>
  <si>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</si>
  <si>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</si>
  <si>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</si>
  <si>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</si>
  <si>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</si>
  <si>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</si>
  <si>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</si>
  <si>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</si>
  <si>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</si>
  <si>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</si>
  <si>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</si>
  <si>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</si>
  <si>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</si>
  <si>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</si>
  <si>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</si>
  <si>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</si>
  <si>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</si>
  <si>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</si>
  <si>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</si>
  <si>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</si>
  <si>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</si>
  <si>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</si>
  <si>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</si>
  <si>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</si>
  <si>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</si>
  <si>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</si>
  <si>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</si>
  <si>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</si>
  <si>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</si>
  <si>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</si>
  <si>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</si>
  <si>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</si>
  <si>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</si>
  <si>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</si>
  <si>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</si>
  <si>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</si>
  <si>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</si>
  <si>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</si>
  <si>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</si>
  <si>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</si>
  <si>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</si>
  <si>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</si>
  <si>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</si>
  <si>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</si>
  <si>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</si>
  <si>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</si>
  <si>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</si>
  <si>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</si>
  <si>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</si>
  <si>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</si>
  <si>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</si>
  <si>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</si>
  <si>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</si>
  <si>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</si>
  <si>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</si>
  <si>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</si>
  <si>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</si>
  <si>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</si>
  <si>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</si>
  <si>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</si>
  <si>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</si>
  <si>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</si>
  <si>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</si>
  <si>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</si>
  <si>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</si>
  <si>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</si>
  <si>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</si>
  <si>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</si>
  <si>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</si>
  <si>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</si>
  <si>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</si>
  <si>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</si>
  <si>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</si>
  <si>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</si>
  <si>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</si>
  <si>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</si>
  <si>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</si>
  <si>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</si>
  <si>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</si>
  <si>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</si>
  <si>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</si>
  <si>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</si>
  <si>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</si>
  <si>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</si>
  <si>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</si>
  <si>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</si>
  <si>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</si>
  <si>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</si>
  <si>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</si>
  <si>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</si>
  <si>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</si>
  <si>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</si>
  <si>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</si>
  <si>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</si>
  <si>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</si>
  <si>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</si>
  <si>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</si>
  <si>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</si>
  <si>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</si>
  <si>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</si>
  <si>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</si>
  <si>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</si>
  <si>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</si>
  <si>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</si>
  <si>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</si>
  <si>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</si>
  <si>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</si>
  <si>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</si>
  <si>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</si>
  <si>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</si>
  <si>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</si>
  <si>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</si>
  <si>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</si>
  <si>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</si>
  <si>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</si>
  <si>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</si>
  <si>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</si>
  <si>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</si>
  <si>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</si>
  <si>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</si>
  <si>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</si>
  <si>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</si>
  <si>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</si>
  <si>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</si>
  <si>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</si>
  <si>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</si>
  <si>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</si>
  <si>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</si>
  <si>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</si>
  <si>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</si>
  <si>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</si>
  <si>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</si>
  <si>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</si>
  <si>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</si>
  <si>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</si>
  <si>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</si>
  <si>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</si>
  <si>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</si>
  <si>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</si>
  <si>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</si>
  <si>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</si>
  <si>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</si>
  <si>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</si>
  <si>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</si>
  <si>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</si>
  <si>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</si>
  <si>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</si>
  <si>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</si>
  <si>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</si>
  <si>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</si>
  <si>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</si>
  <si>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</si>
  <si>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</si>
  <si>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</si>
  <si>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</si>
  <si>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</si>
  <si>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</si>
  <si>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</si>
  <si>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</si>
  <si>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</si>
  <si>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</si>
  <si>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</si>
  <si>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</si>
  <si>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</si>
  <si>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</si>
  <si>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</si>
  <si>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</si>
  <si>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</si>
  <si>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</si>
  <si>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</si>
  <si>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</si>
  <si>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</si>
  <si>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</si>
  <si>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</si>
  <si>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</si>
  <si>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</si>
  <si>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</si>
  <si>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</si>
  <si>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</si>
  <si>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</si>
  <si>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</si>
  <si>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</si>
  <si>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</si>
  <si>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</si>
  <si>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</si>
  <si>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</si>
  <si>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</si>
  <si>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</si>
  <si>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</si>
  <si>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</si>
  <si>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</si>
  <si>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</si>
  <si>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</si>
  <si>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</si>
  <si>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</si>
  <si>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</si>
  <si>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</si>
  <si>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</si>
  <si>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</si>
  <si>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</si>
  <si>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</si>
  <si>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</si>
  <si>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</si>
  <si>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</si>
  <si>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</si>
  <si>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</si>
  <si>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</si>
  <si>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</si>
  <si>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</si>
  <si>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</si>
  <si>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</si>
  <si>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</si>
  <si>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</si>
  <si>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</si>
  <si>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</si>
  <si>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</si>
  <si>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</si>
  <si>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</si>
  <si>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</si>
  <si>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</si>
  <si>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</si>
  <si>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</si>
  <si>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</si>
  <si>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</si>
  <si>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</si>
  <si>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</si>
  <si>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</si>
  <si>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</si>
  <si>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</si>
  <si>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</si>
  <si>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</si>
  <si>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</si>
  <si>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</si>
  <si>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</si>
  <si>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</si>
  <si>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</si>
  <si>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</si>
  <si>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</si>
  <si>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</si>
  <si>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</si>
  <si>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</si>
  <si>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</si>
  <si>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</si>
  <si>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</si>
  <si>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</si>
  <si>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</si>
  <si>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</si>
  <si>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</si>
  <si>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</si>
  <si>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</si>
  <si>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</si>
  <si>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</si>
  <si>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</si>
  <si>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</si>
  <si>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</si>
  <si>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</si>
  <si>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</si>
  <si>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</si>
  <si>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</si>
  <si>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</si>
  <si>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</si>
  <si>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</si>
  <si>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</si>
  <si>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</si>
  <si>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</si>
  <si>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</si>
  <si>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</si>
  <si>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</si>
  <si>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</si>
  <si>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</si>
  <si>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</si>
  <si>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</si>
  <si>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</si>
  <si>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</si>
  <si>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</si>
  <si>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</si>
  <si>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</si>
  <si>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</si>
  <si>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</si>
  <si>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</si>
  <si>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</si>
  <si>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</si>
  <si>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</si>
  <si>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</si>
  <si>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</si>
  <si>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</si>
  <si>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</si>
  <si>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</si>
  <si>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</si>
  <si>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</si>
  <si>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</si>
  <si>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</si>
  <si>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</si>
  <si>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</si>
  <si>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</si>
  <si>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</si>
  <si>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</si>
  <si>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</si>
  <si>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</si>
  <si>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</si>
  <si>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</si>
  <si>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</si>
  <si>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</si>
  <si>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</si>
  <si>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</si>
  <si>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</si>
  <si>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</si>
  <si>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</si>
  <si>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</si>
  <si>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</si>
  <si>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</si>
  <si>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</si>
  <si>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</si>
  <si>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</si>
  <si>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</si>
  <si>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</si>
  <si>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</si>
  <si>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</si>
  <si>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</si>
  <si>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</si>
  <si>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</si>
  <si>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</si>
  <si>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</si>
  <si>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</si>
  <si>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</si>
  <si>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</si>
  <si>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</si>
  <si>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</si>
  <si>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</si>
  <si>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</si>
  <si>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</si>
  <si>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</si>
  <si>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</si>
  <si>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</si>
  <si>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</si>
  <si>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</si>
  <si>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</si>
  <si>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</si>
  <si>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</si>
  <si>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</si>
  <si>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</si>
  <si>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</si>
  <si>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</si>
  <si>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</si>
  <si>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</si>
  <si>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</si>
  <si>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</si>
  <si>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</si>
  <si>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</si>
  <si>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</si>
  <si>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</si>
  <si>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</si>
  <si>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</si>
  <si>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</si>
  <si>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</si>
  <si>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</si>
  <si>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</si>
  <si>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</si>
  <si>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</si>
  <si>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</si>
  <si>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</si>
  <si>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</si>
  <si>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</si>
  <si>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</si>
  <si>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</si>
  <si>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</si>
  <si>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</si>
  <si>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</si>
  <si>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</si>
  <si>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</si>
  <si>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</si>
  <si>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</si>
  <si>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</si>
  <si>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</si>
  <si>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</si>
  <si>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</si>
  <si>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</si>
  <si>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</si>
  <si>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</si>
  <si>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</si>
  <si>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</si>
  <si>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</si>
  <si>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</si>
  <si>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</si>
  <si>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</si>
  <si>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</si>
  <si>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</si>
  <si>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</si>
  <si>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</si>
  <si>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</si>
  <si>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</si>
  <si>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</si>
  <si>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</si>
  <si>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</si>
  <si>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</si>
  <si>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</si>
  <si>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</si>
  <si>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</si>
  <si>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</si>
  <si>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</si>
  <si>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</si>
  <si>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</si>
  <si>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</si>
  <si>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</si>
  <si>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</si>
  <si>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</si>
  <si>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</si>
  <si>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</si>
  <si>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</si>
  <si>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</si>
  <si>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</si>
  <si>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</si>
  <si>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</si>
  <si>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</si>
  <si>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</si>
  <si>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</si>
  <si>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</si>
  <si>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</si>
  <si>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</si>
  <si>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</si>
  <si>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</si>
  <si>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</si>
  <si>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</si>
  <si>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</si>
  <si>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</si>
  <si>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</si>
  <si>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</si>
  <si>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</si>
  <si>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</si>
  <si>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</si>
  <si>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</si>
  <si>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</si>
  <si>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</si>
  <si>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</si>
  <si>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</si>
  <si>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</si>
  <si>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</si>
  <si>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</si>
  <si>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</si>
  <si>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</si>
  <si>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</si>
  <si>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</si>
  <si>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</si>
  <si>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</si>
  <si>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</si>
  <si>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</si>
  <si>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</si>
  <si>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</si>
  <si>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</si>
  <si>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</si>
  <si>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</si>
  <si>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</si>
  <si>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</si>
  <si>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</si>
  <si>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</si>
  <si>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</si>
  <si>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</si>
  <si>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</si>
  <si>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</si>
  <si>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</si>
  <si>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</si>
  <si>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</si>
  <si>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</si>
  <si>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</si>
  <si>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</si>
  <si>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</si>
  <si>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</si>
  <si>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</si>
  <si>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</si>
  <si>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</si>
  <si>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</si>
  <si>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</si>
  <si>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</si>
  <si>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</si>
  <si>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</si>
  <si>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</si>
  <si>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</si>
  <si>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</si>
  <si>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</si>
  <si>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</si>
  <si>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</si>
  <si>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</si>
  <si>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</si>
  <si>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</si>
  <si>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</si>
  <si>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</si>
  <si>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</si>
  <si>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</si>
  <si>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</si>
  <si>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</si>
  <si>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</si>
  <si>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</si>
  <si>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</si>
  <si>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</si>
  <si>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</si>
  <si>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</si>
  <si>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</si>
  <si>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</si>
  <si>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</si>
  <si>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</si>
  <si>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</si>
  <si>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</si>
  <si>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</si>
  <si>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</si>
  <si>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</si>
  <si>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</si>
  <si>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</si>
  <si>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</si>
  <si>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</si>
  <si>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</si>
  <si>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</si>
  <si>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</si>
  <si>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</si>
  <si>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</si>
  <si>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</si>
  <si>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</si>
  <si>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</si>
  <si>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</si>
  <si>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</si>
  <si>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</si>
  <si>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</si>
  <si>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</si>
  <si>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</si>
  <si>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</si>
  <si>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</si>
  <si>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</si>
  <si>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</si>
  <si>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</si>
  <si>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</si>
  <si>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</si>
  <si>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</si>
  <si>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</si>
  <si>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</si>
  <si>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</si>
  <si>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</si>
  <si>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</si>
  <si>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</si>
  <si>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</si>
  <si>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</si>
  <si>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</si>
  <si>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</si>
  <si>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</si>
  <si>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</si>
  <si>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</si>
  <si>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</si>
  <si>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</si>
  <si>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</si>
  <si>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</si>
  <si>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</si>
  <si>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</si>
  <si>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</si>
  <si>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</si>
  <si>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</si>
  <si>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</si>
  <si>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</si>
  <si>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</si>
  <si>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</si>
  <si>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</si>
  <si>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</si>
  <si>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</si>
  <si>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</si>
  <si>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</si>
  <si>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</si>
  <si>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</si>
  <si>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</si>
  <si>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</si>
  <si>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</si>
  <si>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</si>
  <si>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</si>
  <si>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</si>
  <si>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</si>
  <si>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</si>
  <si>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</si>
  <si>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</si>
  <si>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</si>
  <si>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</si>
  <si>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</si>
  <si>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</si>
  <si>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</si>
  <si>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</si>
  <si>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</si>
  <si>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</si>
  <si>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</si>
  <si>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</si>
  <si>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</si>
  <si>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</si>
  <si>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</si>
  <si>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</si>
  <si>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</si>
  <si>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</si>
  <si>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</si>
  <si>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</si>
  <si>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</si>
  <si>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</si>
  <si>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</si>
  <si>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</si>
  <si>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</si>
  <si>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</si>
  <si>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</si>
  <si>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</si>
  <si>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</si>
  <si>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</si>
  <si>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</si>
  <si>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</si>
  <si>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</si>
  <si>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</si>
  <si>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</si>
  <si>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</si>
  <si>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</si>
  <si>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</si>
  <si>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</si>
  <si>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</si>
  <si>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</si>
  <si>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</si>
  <si>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</si>
  <si>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</si>
  <si>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</si>
  <si>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</si>
  <si>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</si>
  <si>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</si>
  <si>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</si>
  <si>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</si>
  <si>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</si>
  <si>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</si>
  <si>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</si>
  <si>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</si>
  <si>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</si>
  <si>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</si>
  <si>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</si>
  <si>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</si>
  <si>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</si>
  <si>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</si>
  <si>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</si>
  <si>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</si>
  <si>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</si>
  <si>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</si>
  <si>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</si>
  <si>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</si>
  <si>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</si>
  <si>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</si>
  <si>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</si>
  <si>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</si>
  <si>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</si>
  <si>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</si>
  <si>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</si>
  <si>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</si>
  <si>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</si>
  <si>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</si>
  <si>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</si>
  <si>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</si>
  <si>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</si>
  <si>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</si>
  <si>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</si>
  <si>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</si>
  <si>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</si>
  <si>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</si>
  <si>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</si>
  <si>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</si>
  <si>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</si>
  <si>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</si>
  <si>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</si>
  <si>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</si>
  <si>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</si>
  <si>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</si>
  <si>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</si>
  <si>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</si>
  <si>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</si>
  <si>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</si>
  <si>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</si>
  <si>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</si>
  <si>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</si>
  <si>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</si>
  <si>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</si>
  <si>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</si>
  <si>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</si>
  <si>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</si>
  <si>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</si>
  <si>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</si>
  <si>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</si>
  <si>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</si>
  <si>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</si>
  <si>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</si>
  <si>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</si>
  <si>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</si>
  <si>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</si>
  <si>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</si>
  <si>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</si>
  <si>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</si>
  <si>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</si>
  <si>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</si>
  <si>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</si>
  <si>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</si>
  <si>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</si>
  <si>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</si>
  <si>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</si>
  <si>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</si>
  <si>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</si>
  <si>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</si>
  <si>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</si>
  <si>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</si>
  <si>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</si>
  <si>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</si>
  <si>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</si>
  <si>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</si>
  <si>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</si>
  <si>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</si>
  <si>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</si>
  <si>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</si>
  <si>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</si>
  <si>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</si>
  <si>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</si>
  <si>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</si>
  <si>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</si>
  <si>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</si>
  <si>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</si>
  <si>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</si>
  <si>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</si>
  <si>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</si>
  <si>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</si>
  <si>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</si>
  <si>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</si>
  <si>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</si>
  <si>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</si>
  <si>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</si>
  <si>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</si>
  <si>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</si>
  <si>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</si>
  <si>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</si>
  <si>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</si>
  <si>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</si>
  <si>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</si>
  <si>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</si>
  <si>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</si>
  <si>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</si>
  <si>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</si>
  <si>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</si>
  <si>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</si>
  <si>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</si>
  <si>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</si>
  <si>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</si>
  <si>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</si>
  <si>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</si>
  <si>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</si>
  <si>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</si>
  <si>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</si>
  <si>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</si>
  <si>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</si>
  <si>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</si>
  <si>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</si>
  <si>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</si>
  <si>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</si>
  <si>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</si>
  <si>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</si>
  <si>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</si>
  <si>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</si>
  <si>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</si>
  <si>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</si>
  <si>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</si>
  <si>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</si>
  <si>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</si>
  <si>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</si>
  <si>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</si>
  <si>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</si>
  <si>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</si>
  <si>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</si>
  <si>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</si>
  <si>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</si>
  <si>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</si>
  <si>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</si>
  <si>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</si>
  <si>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</si>
  <si>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</si>
  <si>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</si>
  <si>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</si>
  <si>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</si>
  <si>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</si>
  <si>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</si>
  <si>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</si>
  <si>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</si>
  <si>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</si>
  <si>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</si>
  <si>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</si>
  <si>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</si>
  <si>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</si>
  <si>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</si>
  <si>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</si>
  <si>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</si>
  <si>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</si>
  <si>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</si>
  <si>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</si>
  <si>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</si>
  <si>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</si>
  <si>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</si>
  <si>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</si>
  <si>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</si>
  <si>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</si>
  <si>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</si>
  <si>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</si>
  <si>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</si>
  <si>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</si>
  <si>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</si>
  <si>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</si>
  <si>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</si>
  <si>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</si>
  <si>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</si>
  <si>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</si>
  <si>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</si>
  <si>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</si>
  <si>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</si>
  <si>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</si>
  <si>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</si>
  <si>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</si>
  <si>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</si>
  <si>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</si>
  <si>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</si>
  <si>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</si>
  <si>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</si>
  <si>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</si>
  <si>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</si>
  <si>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</si>
  <si>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</si>
  <si>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</si>
  <si>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</si>
  <si>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</si>
  <si>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</si>
  <si>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</si>
  <si>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</si>
  <si>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</si>
  <si>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</si>
  <si>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</si>
  <si>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</si>
  <si>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</si>
  <si>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</si>
  <si>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</si>
  <si>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</si>
  <si>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</si>
  <si>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</si>
  <si>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</si>
  <si>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</si>
  <si>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</si>
  <si>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</si>
  <si>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</si>
  <si>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</si>
  <si>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</si>
  <si>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</si>
  <si>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</si>
  <si>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</si>
  <si>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</si>
  <si>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</si>
  <si>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</si>
  <si>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</si>
  <si>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</si>
  <si>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</si>
  <si>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</si>
  <si>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</si>
  <si>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</si>
  <si>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</si>
  <si>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</si>
  <si>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</si>
  <si>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</si>
  <si>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</si>
  <si>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</si>
  <si>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</si>
  <si>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</si>
  <si>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</si>
  <si>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</si>
  <si>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</si>
  <si>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</si>
  <si>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</si>
  <si>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</si>
  <si>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</si>
  <si>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</si>
  <si>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</si>
  <si>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</si>
  <si>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</si>
  <si>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</si>
  <si>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</si>
  <si>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</si>
  <si>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</si>
  <si>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</si>
  <si>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</si>
  <si>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</si>
  <si>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</si>
  <si>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</si>
  <si>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</si>
  <si>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</si>
  <si>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</si>
  <si>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</si>
  <si>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</si>
  <si>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</si>
  <si>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</si>
  <si>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</si>
  <si>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</si>
  <si>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</si>
  <si>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</si>
  <si>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</si>
  <si>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</si>
  <si>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</si>
  <si>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</si>
  <si>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</si>
  <si>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</si>
  <si>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</si>
  <si>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</si>
  <si>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</si>
  <si>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</si>
  <si>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</si>
  <si>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</si>
  <si>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</si>
  <si>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</si>
  <si>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</si>
  <si>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</si>
  <si>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</si>
  <si>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</si>
  <si>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</si>
  <si>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</si>
  <si>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</si>
  <si>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</si>
  <si>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</si>
  <si>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</si>
  <si>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</si>
  <si>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</si>
  <si>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</si>
  <si>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</si>
  <si>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</si>
  <si>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</si>
  <si>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</si>
  <si>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</si>
  <si>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</si>
  <si>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</si>
  <si>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</si>
  <si>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</si>
  <si>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</si>
  <si>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</si>
  <si>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</si>
  <si>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</si>
  <si>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</si>
  <si>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</si>
  <si>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</si>
  <si>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</si>
  <si>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</si>
  <si>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</si>
  <si>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</si>
  <si>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</si>
  <si>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</si>
  <si>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</si>
  <si>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</si>
  <si>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</si>
  <si>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</si>
  <si>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</si>
  <si>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</si>
  <si>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</si>
  <si>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</si>
  <si>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</si>
  <si>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</si>
  <si>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</si>
  <si>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</si>
  <si>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</si>
  <si>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</si>
  <si>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</si>
  <si>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</si>
  <si>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</si>
  <si>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</si>
  <si>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</si>
  <si>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</si>
  <si>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</si>
  <si>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</si>
  <si>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</si>
  <si>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</si>
  <si>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</si>
  <si>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</si>
  <si>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</si>
  <si>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</si>
  <si>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</si>
  <si>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</si>
  <si>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</si>
  <si>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</si>
  <si>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</si>
  <si>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</si>
  <si>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</si>
  <si>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</si>
  <si>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</si>
  <si>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</si>
  <si>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</si>
  <si>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</si>
  <si>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</si>
  <si>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</si>
  <si>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</si>
  <si>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</si>
  <si>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</si>
  <si>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</si>
  <si>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</si>
  <si>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</si>
  <si>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</si>
  <si>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</si>
  <si>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</si>
  <si>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</si>
  <si>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</si>
  <si>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</si>
  <si>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</si>
  <si>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</si>
  <si>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</si>
  <si>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</si>
  <si>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</si>
  <si>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</si>
  <si>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</si>
  <si>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</si>
  <si>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</si>
  <si>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</si>
  <si>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</si>
  <si>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</si>
  <si>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</si>
  <si>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</si>
  <si>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</si>
  <si>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</si>
  <si>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</si>
  <si>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</si>
  <si>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</si>
  <si>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</si>
  <si>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</si>
  <si>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</si>
  <si>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</si>
  <si>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</si>
  <si>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</si>
  <si>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</si>
  <si>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</si>
  <si>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</si>
  <si>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</si>
  <si>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</si>
  <si>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</si>
  <si>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</si>
  <si>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</si>
  <si>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</si>
  <si>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</si>
  <si>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</si>
  <si>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</si>
  <si>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</si>
  <si>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</si>
  <si>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</si>
  <si>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</si>
  <si>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</si>
  <si>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</si>
  <si>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</si>
  <si>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</si>
  <si>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</si>
  <si>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</si>
  <si>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</si>
  <si>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</si>
  <si>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</si>
  <si>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</si>
  <si>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</si>
  <si>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</si>
  <si>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</si>
  <si>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</si>
  <si>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</si>
  <si>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</si>
  <si>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</si>
  <si>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</si>
  <si>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</si>
  <si>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</si>
  <si>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</si>
  <si>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</si>
  <si>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</si>
  <si>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</si>
  <si>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</si>
  <si>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</si>
  <si>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</si>
  <si>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</si>
  <si>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</si>
  <si>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</si>
  <si>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</si>
  <si>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</si>
  <si>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</si>
  <si>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</si>
  <si>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</si>
  <si>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</si>
  <si>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</si>
  <si>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</si>
  <si>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</si>
  <si>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</si>
  <si>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</si>
  <si>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</si>
  <si>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</si>
  <si>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</si>
  <si>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</si>
  <si>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</si>
  <si>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</si>
  <si>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</si>
  <si>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</si>
  <si>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</si>
  <si>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</si>
  <si>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</si>
  <si>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</si>
  <si>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</si>
  <si>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</si>
  <si>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</si>
  <si>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</si>
  <si>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</si>
  <si>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</si>
  <si>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</si>
  <si>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</si>
  <si>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</si>
  <si>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</si>
  <si>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</si>
  <si>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</si>
  <si>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</si>
  <si>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</si>
  <si>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</si>
  <si>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</si>
  <si>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</si>
  <si>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</si>
  <si>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</si>
  <si>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</si>
  <si>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</si>
  <si>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</si>
  <si>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</si>
  <si>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</si>
  <si>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</si>
  <si>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</si>
  <si>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</si>
  <si>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</si>
  <si>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</si>
  <si>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</si>
  <si>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</si>
  <si>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</si>
  <si>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</si>
  <si>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</si>
  <si>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</si>
  <si>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</si>
  <si>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</si>
  <si>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</si>
  <si>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</si>
  <si>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</si>
  <si>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</si>
  <si>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</si>
  <si>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</si>
  <si>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</si>
  <si>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</si>
  <si>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</si>
  <si>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</si>
  <si>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</si>
  <si>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</si>
  <si>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</si>
  <si>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</si>
  <si>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</si>
  <si>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</si>
  <si>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</si>
  <si>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</si>
  <si>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</si>
  <si>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</si>
  <si>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</si>
  <si>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</si>
  <si>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</si>
  <si>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</si>
  <si>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</si>
  <si>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</si>
  <si>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</si>
  <si>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</si>
  <si>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</si>
  <si>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</si>
  <si>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</si>
  <si>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</si>
  <si>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</si>
  <si>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</si>
  <si>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</si>
  <si>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</si>
  <si>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</si>
  <si>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</si>
  <si>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</si>
  <si>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</si>
  <si>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</si>
  <si>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</si>
  <si>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</si>
  <si>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</si>
  <si>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</si>
  <si>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</si>
  <si>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</si>
  <si>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</si>
  <si>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</si>
  <si>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</si>
  <si>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</si>
  <si>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</si>
  <si>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</si>
  <si>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</si>
  <si>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</si>
  <si>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</si>
  <si>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</si>
  <si>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</si>
  <si>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</si>
  <si>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</si>
  <si>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</si>
  <si>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</si>
  <si>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</si>
  <si>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</si>
  <si>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</si>
  <si>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</si>
  <si>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</si>
  <si>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</si>
  <si>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</si>
  <si>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</si>
  <si>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</si>
  <si>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</si>
  <si>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</si>
  <si>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</si>
  <si>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</si>
  <si>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</si>
  <si>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</si>
  <si>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</si>
  <si>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</si>
  <si>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</si>
  <si>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</si>
  <si>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</si>
  <si>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</si>
  <si>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</si>
  <si>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</si>
  <si>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</si>
  <si>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</si>
  <si>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</si>
  <si>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</si>
  <si>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</si>
  <si>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</si>
  <si>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</si>
  <si>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</si>
  <si>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</si>
  <si>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</si>
  <si>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</si>
  <si>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</si>
  <si>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</si>
  <si>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</si>
  <si>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</si>
  <si>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</si>
  <si>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</si>
  <si>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</si>
  <si>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</si>
  <si>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</si>
  <si>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</si>
  <si>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</si>
  <si>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</si>
  <si>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</si>
  <si>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</si>
  <si>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</si>
  <si>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</si>
  <si>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</si>
  <si>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</si>
  <si>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</si>
  <si>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</si>
  <si>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</si>
  <si>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</si>
  <si>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</si>
  <si>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</si>
  <si>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</si>
  <si>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</si>
  <si>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</si>
  <si>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</si>
  <si>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</si>
  <si>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</si>
  <si>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</si>
  <si>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</si>
  <si>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</si>
  <si>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</si>
  <si>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</si>
  <si>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</si>
  <si>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</si>
  <si>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</si>
  <si>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</si>
  <si>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</si>
  <si>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</si>
  <si>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</si>
  <si>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</si>
  <si>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</si>
  <si>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</si>
  <si>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</si>
  <si>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</si>
  <si>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</si>
  <si>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</si>
  <si>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</si>
  <si>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</si>
  <si>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</si>
  <si>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</si>
  <si>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</si>
  <si>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</si>
  <si>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</si>
  <si>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</si>
  <si>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</si>
  <si>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</si>
  <si>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</si>
  <si>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</si>
  <si>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</si>
  <si>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</si>
  <si>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</si>
  <si>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</si>
  <si>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</si>
  <si>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</si>
  <si>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</si>
  <si>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</si>
  <si>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</si>
  <si>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</si>
  <si>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</si>
  <si>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</si>
  <si>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</si>
  <si>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</si>
  <si>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</si>
  <si>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</si>
  <si>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</si>
  <si>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</si>
  <si>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</si>
  <si>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</si>
  <si>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</si>
  <si>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</si>
  <si>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</si>
  <si>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</si>
  <si>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</si>
  <si>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</si>
  <si>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</si>
  <si>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</si>
  <si>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</si>
  <si>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</si>
  <si>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</si>
  <si>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</si>
  <si>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</si>
  <si>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</si>
  <si>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</si>
  <si>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</si>
  <si>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</si>
  <si>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</si>
  <si>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</si>
  <si>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</si>
  <si>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</si>
  <si>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</si>
  <si>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</si>
  <si>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</si>
  <si>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</si>
  <si>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</si>
  <si>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</si>
  <si>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</si>
  <si>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</si>
  <si>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</si>
  <si>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</si>
  <si>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</si>
  <si>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</si>
  <si>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</si>
  <si>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</si>
  <si>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</si>
  <si>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</si>
  <si>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</si>
  <si>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</si>
  <si>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</si>
  <si>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</si>
  <si>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</si>
  <si>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</si>
  <si>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</si>
  <si>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</si>
  <si>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</si>
  <si>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</si>
  <si>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</si>
  <si>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</si>
  <si>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</si>
  <si>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</si>
  <si>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</si>
  <si>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</si>
  <si>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</si>
  <si>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</si>
  <si>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</si>
  <si>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</si>
  <si>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</si>
  <si>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</si>
  <si>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</si>
  <si>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</si>
  <si>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</si>
  <si>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</si>
  <si>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</si>
  <si>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</si>
  <si>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</si>
  <si>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</si>
  <si>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</si>
  <si>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</si>
  <si>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</si>
  <si>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</si>
  <si>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</si>
  <si>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</si>
  <si>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</si>
  <si>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</si>
  <si>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</si>
  <si>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</si>
  <si>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</si>
  <si>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</si>
  <si>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</si>
  <si>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</si>
  <si>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</si>
  <si>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</si>
  <si>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</si>
  <si>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</si>
  <si>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</si>
  <si>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</si>
  <si>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</si>
  <si>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</si>
  <si>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</si>
  <si>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</si>
  <si>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</si>
  <si>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</si>
  <si>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</si>
  <si>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</si>
  <si>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</si>
  <si>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</si>
  <si>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</si>
  <si>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</si>
  <si>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</si>
  <si>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</si>
  <si>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</si>
  <si>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</si>
  <si>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</si>
  <si>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</si>
  <si>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</si>
  <si>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</si>
  <si>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</si>
  <si>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</si>
  <si>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</si>
  <si>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</si>
  <si>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</si>
  <si>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</si>
  <si>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</si>
  <si>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</si>
  <si>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</si>
  <si>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</si>
  <si>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</si>
  <si>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</si>
  <si>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</si>
  <si>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</si>
  <si>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</si>
  <si>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</si>
  <si>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</si>
  <si>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</si>
  <si>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</si>
  <si>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</si>
  <si>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</si>
  <si>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</si>
  <si>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</si>
  <si>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</si>
  <si>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</si>
  <si>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</si>
  <si>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</si>
  <si>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</si>
  <si>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</si>
  <si>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</si>
  <si>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</si>
  <si>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</si>
  <si>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</si>
  <si>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</si>
  <si>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</si>
  <si>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</si>
  <si>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</si>
  <si>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</si>
  <si>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</si>
  <si>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</si>
  <si>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</si>
  <si>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</si>
  <si>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</si>
  <si>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</si>
  <si>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</si>
  <si>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</si>
  <si>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</si>
  <si>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</si>
  <si>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</si>
  <si>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</si>
  <si>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</si>
  <si>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</si>
  <si>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</si>
  <si>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</si>
  <si>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</si>
  <si>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</si>
  <si>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</si>
  <si>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</si>
  <si>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</si>
  <si>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</si>
  <si>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</si>
  <si>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</si>
  <si>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</si>
  <si>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</si>
  <si>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</si>
  <si>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</si>
  <si>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</si>
  <si>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</si>
  <si>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</si>
  <si>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</si>
  <si>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</si>
  <si>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</si>
  <si>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</si>
  <si>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</si>
  <si>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</si>
  <si>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</si>
  <si>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</si>
  <si>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</si>
  <si>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</si>
  <si>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</si>
  <si>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</si>
  <si>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</si>
  <si>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</si>
  <si>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</si>
  <si>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</si>
  <si>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</si>
  <si>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</si>
  <si>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</si>
  <si>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</si>
  <si>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</si>
  <si>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</si>
  <si>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</si>
  <si>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</si>
  <si>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</si>
  <si>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</si>
  <si>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</si>
  <si>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</si>
  <si>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</si>
  <si>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</si>
  <si>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</si>
  <si>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</si>
  <si>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</si>
  <si>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</si>
  <si>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</si>
  <si>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</si>
  <si>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</si>
  <si>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</si>
  <si>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</si>
  <si>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</si>
  <si>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</si>
  <si>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</si>
  <si>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</si>
  <si>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</si>
  <si>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</si>
  <si>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</si>
  <si>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</si>
  <si>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</si>
  <si>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</si>
  <si>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</si>
  <si>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</si>
  <si>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</si>
  <si>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</si>
  <si>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</si>
  <si>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</si>
  <si>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</si>
  <si>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</si>
  <si>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</si>
  <si>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</si>
  <si>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</si>
  <si>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</si>
  <si>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</si>
  <si>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</si>
  <si>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</si>
  <si>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</si>
  <si>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</si>
  <si>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</si>
  <si>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</si>
  <si>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</si>
  <si>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</si>
  <si>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</si>
  <si>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</si>
  <si>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</si>
  <si>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</si>
  <si>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</si>
  <si>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</si>
  <si>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</si>
  <si>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</si>
  <si>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</si>
  <si>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</si>
  <si>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</si>
  <si>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</si>
  <si>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</si>
  <si>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</si>
  <si>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</si>
  <si>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</si>
  <si>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</si>
  <si>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</si>
  <si>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</si>
  <si>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</si>
  <si>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</si>
  <si>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</si>
  <si>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</si>
  <si>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</si>
  <si>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</si>
  <si>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</si>
  <si>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</si>
  <si>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</si>
  <si>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</si>
  <si>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</si>
  <si>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</si>
  <si>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</si>
  <si>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</si>
  <si>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</si>
  <si>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</si>
  <si>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</si>
  <si>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</si>
  <si>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</si>
  <si>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</si>
  <si>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</si>
  <si>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</si>
  <si>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</si>
  <si>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</si>
  <si>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</si>
  <si>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</si>
  <si>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</si>
  <si>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</si>
  <si>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</si>
  <si>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</si>
  <si>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</si>
  <si>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</si>
  <si>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</si>
  <si>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</si>
  <si>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</si>
  <si>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</si>
  <si>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</si>
  <si>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</si>
  <si>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</si>
  <si>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</si>
  <si>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</si>
  <si>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</si>
  <si>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</si>
  <si>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</si>
  <si>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</si>
  <si>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</si>
  <si>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</si>
  <si>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</si>
  <si>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</si>
  <si>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</si>
  <si>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</si>
  <si>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</si>
  <si>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</si>
  <si>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</si>
  <si>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</si>
  <si>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</si>
  <si>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</si>
  <si>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</si>
  <si>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</si>
  <si>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</si>
  <si>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</si>
  <si>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</si>
  <si>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</si>
  <si>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</si>
  <si>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</si>
  <si>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</si>
  <si>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</si>
  <si>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</si>
  <si>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</si>
  <si>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</si>
  <si>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</si>
  <si>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</si>
  <si>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</si>
  <si>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</si>
  <si>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</si>
  <si>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</si>
  <si>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</si>
  <si>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</si>
  <si>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</si>
  <si>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</si>
  <si>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</si>
  <si>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</si>
  <si>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</si>
  <si>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</si>
  <si>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</si>
  <si>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</si>
  <si>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</si>
  <si>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</si>
  <si>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</si>
  <si>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</si>
  <si>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</si>
  <si>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</si>
  <si>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</si>
  <si>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</si>
  <si>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</si>
  <si>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</si>
  <si>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</si>
  <si>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</si>
  <si>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</si>
  <si>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</si>
  <si>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</si>
  <si>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</si>
  <si>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</si>
  <si>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</si>
  <si>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</si>
  <si>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</si>
  <si>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</si>
  <si>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</si>
  <si>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</si>
  <si>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</si>
  <si>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</si>
  <si>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</si>
  <si>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</si>
  <si>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</si>
  <si>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</si>
  <si>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</si>
  <si>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</si>
  <si>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</si>
  <si>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</si>
  <si>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</si>
  <si>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</si>
  <si>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</si>
  <si>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</si>
  <si>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</si>
  <si>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</si>
  <si>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</si>
  <si>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</si>
  <si>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</si>
  <si>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</si>
  <si>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</si>
  <si>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</si>
  <si>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</si>
  <si>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</si>
  <si>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</si>
  <si>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</si>
  <si>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</si>
  <si>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</si>
  <si>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</si>
  <si>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</si>
  <si>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</si>
  <si>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</si>
  <si>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</si>
  <si>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</si>
  <si>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</si>
  <si>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</si>
  <si>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</si>
  <si>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</si>
  <si>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</si>
  <si>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</si>
  <si>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</si>
  <si>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</si>
  <si>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</si>
  <si>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</si>
  <si>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</si>
  <si>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</si>
  <si>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</si>
  <si>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</si>
  <si>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</si>
  <si>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</si>
  <si>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</si>
  <si>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</si>
  <si>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</si>
  <si>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</si>
  <si>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</si>
  <si>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</si>
  <si>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</si>
  <si>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</si>
  <si>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</si>
  <si>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</si>
  <si>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</si>
  <si>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</si>
  <si>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</si>
  <si>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</si>
  <si>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</si>
  <si>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</si>
  <si>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</si>
  <si>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</si>
  <si>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</si>
  <si>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</si>
  <si>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</si>
  <si>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</si>
  <si>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</si>
  <si>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</si>
  <si>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</si>
  <si>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</si>
  <si>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</si>
  <si>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</si>
  <si>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</si>
  <si>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</si>
  <si>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</si>
  <si>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</si>
  <si>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</si>
  <si>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</si>
  <si>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</si>
  <si>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</si>
  <si>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</si>
  <si>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</si>
  <si>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</si>
  <si>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</si>
  <si>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</si>
  <si>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</si>
  <si>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</si>
  <si>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</si>
  <si>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</si>
  <si>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</si>
  <si>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</si>
  <si>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</si>
  <si>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</si>
  <si>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</si>
  <si>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</si>
  <si>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</si>
  <si>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</si>
  <si>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</si>
  <si>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</si>
  <si>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</si>
  <si>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</si>
  <si>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</si>
  <si>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</si>
  <si>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</si>
  <si>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</si>
  <si>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</si>
  <si>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</si>
  <si>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</si>
  <si>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</si>
  <si>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</si>
  <si>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</si>
  <si>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</si>
  <si>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</si>
  <si>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</si>
  <si>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</si>
  <si>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</si>
  <si>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</si>
  <si>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</si>
  <si>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</si>
  <si>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</si>
  <si>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</si>
  <si>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</si>
  <si>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</si>
  <si>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</si>
  <si>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</si>
  <si>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</si>
  <si>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</si>
  <si>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</si>
  <si>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</si>
  <si>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</si>
  <si>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</si>
  <si>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</si>
  <si>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</si>
  <si>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</si>
  <si>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</si>
  <si>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</si>
  <si>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</si>
  <si>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</si>
  <si>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</si>
  <si>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</si>
  <si>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</si>
  <si>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</si>
  <si>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</si>
  <si>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</si>
  <si>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</si>
  <si>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</si>
  <si>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</si>
  <si>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</si>
  <si>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</si>
  <si>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</si>
  <si>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</si>
  <si>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</si>
  <si>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</si>
  <si>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</si>
  <si>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</si>
  <si>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</si>
  <si>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</si>
  <si>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</si>
  <si>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</si>
  <si>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</si>
  <si>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</si>
  <si>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</si>
  <si>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</si>
  <si>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</si>
  <si>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</si>
  <si>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</si>
  <si>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</si>
  <si>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</si>
  <si>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</si>
  <si>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</si>
  <si>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</si>
  <si>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</si>
  <si>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</si>
  <si>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</si>
  <si>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</si>
  <si>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</si>
  <si>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</si>
  <si>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</si>
  <si>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</si>
  <si>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</si>
  <si>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</si>
  <si>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</si>
  <si>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</si>
  <si>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</si>
  <si>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</si>
  <si>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</si>
  <si>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</si>
  <si>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</si>
  <si>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</si>
  <si>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</si>
  <si>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</si>
  <si>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</si>
  <si>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</si>
  <si>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</si>
  <si>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</si>
  <si>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</si>
  <si>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</si>
  <si>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</si>
  <si>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</si>
  <si>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</si>
  <si>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</si>
  <si>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</si>
  <si>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</si>
  <si>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</si>
  <si>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</si>
  <si>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</si>
  <si>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</si>
  <si>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</si>
  <si>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</si>
  <si>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</si>
  <si>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</si>
  <si>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</si>
  <si>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</si>
  <si>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</si>
  <si>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</si>
  <si>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</si>
  <si>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</si>
  <si>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</si>
  <si>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</si>
  <si>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</si>
  <si>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</si>
  <si>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</si>
  <si>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</si>
  <si>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</si>
  <si>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</si>
  <si>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</si>
  <si>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</si>
  <si>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</si>
  <si>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</si>
  <si>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</si>
  <si>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</si>
  <si>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</si>
  <si>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</si>
  <si>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</si>
  <si>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</si>
  <si>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</si>
  <si>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</si>
  <si>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</si>
  <si>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</si>
  <si>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</si>
  <si>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</si>
  <si>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</si>
  <si>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</si>
  <si>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</si>
  <si>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</si>
  <si>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</si>
  <si>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</si>
  <si>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</si>
  <si>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</si>
  <si>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</si>
  <si>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</si>
  <si>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</si>
  <si>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</si>
  <si>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</si>
  <si>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</si>
  <si>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</si>
  <si>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</si>
  <si>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</si>
  <si>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</si>
  <si>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</si>
  <si>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</si>
  <si>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</si>
  <si>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</si>
  <si>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</si>
  <si>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</si>
  <si>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</si>
  <si>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</si>
  <si>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</si>
  <si>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</si>
  <si>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</si>
  <si>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</si>
  <si>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</si>
  <si>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</si>
  <si>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</si>
  <si>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</si>
  <si>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</si>
  <si>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</si>
  <si>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</si>
  <si>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</si>
  <si>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</si>
  <si>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</si>
  <si>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</si>
  <si>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</si>
  <si>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</si>
  <si>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</si>
  <si>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</si>
  <si>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</si>
  <si>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</si>
  <si>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</si>
  <si>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</si>
  <si>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</si>
  <si>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</si>
  <si>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</si>
  <si>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</si>
  <si>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</si>
  <si>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</si>
  <si>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</si>
  <si>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</si>
  <si>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</si>
  <si>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</si>
  <si>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</si>
  <si>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</si>
  <si>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</si>
  <si>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</si>
  <si>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</si>
  <si>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</si>
  <si>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</si>
  <si>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</si>
  <si>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</si>
  <si>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</si>
  <si>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</si>
  <si>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</si>
  <si>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</si>
  <si>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</si>
  <si>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</si>
  <si>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</si>
  <si>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</si>
  <si>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</si>
  <si>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</si>
  <si>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</si>
  <si>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</si>
  <si>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</si>
  <si>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</si>
  <si>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</si>
  <si>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</si>
  <si>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</si>
  <si>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</si>
  <si>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</si>
  <si>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</si>
  <si>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</si>
  <si>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</si>
  <si>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</si>
  <si>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</si>
  <si>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</si>
  <si>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</si>
  <si>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</si>
  <si>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</si>
  <si>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</si>
  <si>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</si>
  <si>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</si>
  <si>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</si>
  <si>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</si>
  <si>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</si>
  <si>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</si>
  <si>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</si>
  <si>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</si>
  <si>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</si>
  <si>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</si>
  <si>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</si>
  <si>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</si>
  <si>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</si>
  <si>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</si>
  <si>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</si>
  <si>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</si>
  <si>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</si>
  <si>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</si>
  <si>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</si>
  <si>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</si>
  <si>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</si>
  <si>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</si>
  <si>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</si>
  <si>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</si>
  <si>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</si>
  <si>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</si>
  <si>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</si>
  <si>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</si>
  <si>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</si>
  <si>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</si>
  <si>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</si>
  <si>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</si>
  <si>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</si>
  <si>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</si>
  <si>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</si>
  <si>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</si>
  <si>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</si>
  <si>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</si>
  <si>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</si>
  <si>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</si>
  <si>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</si>
  <si>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</si>
  <si>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</si>
  <si>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</si>
  <si>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</si>
  <si>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</si>
  <si>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</si>
  <si>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</si>
  <si>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</si>
  <si>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</si>
  <si>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</si>
  <si>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</si>
  <si>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</si>
  <si>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</si>
  <si>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</si>
  <si>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</si>
  <si>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</si>
  <si>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</si>
  <si>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</si>
  <si>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</si>
  <si>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</si>
  <si>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</si>
  <si>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</si>
  <si>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</si>
  <si>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</si>
  <si>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</si>
  <si>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</si>
  <si>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</si>
  <si>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</si>
  <si>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</si>
  <si>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</si>
  <si>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</si>
  <si>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</si>
  <si>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</si>
  <si>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</si>
  <si>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</si>
  <si>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</si>
  <si>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</si>
  <si>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</si>
  <si>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</si>
  <si>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</si>
  <si>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</si>
  <si>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</si>
  <si>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</si>
  <si>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</si>
  <si>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</si>
  <si>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</si>
  <si>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</si>
  <si>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</si>
  <si>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</si>
  <si>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</si>
  <si>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</si>
  <si>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</si>
  <si>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</si>
  <si>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</si>
  <si>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</si>
  <si>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</si>
  <si>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</si>
  <si>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</si>
  <si>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</si>
  <si>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</si>
  <si>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</si>
  <si>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</si>
  <si>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</si>
  <si>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</si>
  <si>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</si>
  <si>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</si>
  <si>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</si>
  <si>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</si>
  <si>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</si>
  <si>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</si>
  <si>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</si>
  <si>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</si>
  <si>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</si>
  <si>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</si>
  <si>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</si>
  <si>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</si>
  <si>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</si>
  <si>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</si>
  <si>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</si>
  <si>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</si>
  <si>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</si>
  <si>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</si>
  <si>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</si>
  <si>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</si>
  <si>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</si>
  <si>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</si>
  <si>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</si>
  <si>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</si>
  <si>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</si>
  <si>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</si>
  <si>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</si>
  <si>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</si>
  <si>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</si>
  <si>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</si>
  <si>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</si>
  <si>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</si>
  <si>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</si>
  <si>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</si>
  <si>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</si>
  <si>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</si>
  <si>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</si>
  <si>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</si>
  <si>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</si>
  <si>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</si>
  <si>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</si>
  <si>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</si>
  <si>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</si>
  <si>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</si>
  <si>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</si>
  <si>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</si>
  <si>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</si>
  <si>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</si>
  <si>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</si>
  <si>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</si>
  <si>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</si>
  <si>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</si>
  <si>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</si>
  <si>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</si>
  <si>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</si>
  <si>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</si>
  <si>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</si>
  <si>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</si>
  <si>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</si>
  <si>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</si>
  <si>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</si>
  <si>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</si>
  <si>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</si>
  <si>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</si>
  <si>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</si>
  <si>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</si>
  <si>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</si>
  <si>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</si>
  <si>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</si>
  <si>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</si>
  <si>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</si>
  <si>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</si>
  <si>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</si>
  <si>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</si>
  <si>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</si>
  <si>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</si>
  <si>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</si>
  <si>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</si>
  <si>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</si>
  <si>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</si>
  <si>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</si>
  <si>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</si>
  <si>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</si>
  <si>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</si>
  <si>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</si>
  <si>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</si>
  <si>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</si>
  <si>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</si>
  <si>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</si>
  <si>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</si>
  <si>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</si>
  <si>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</si>
  <si>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</si>
  <si>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</si>
  <si>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</si>
  <si>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</si>
  <si>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</si>
  <si>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</si>
  <si>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</si>
  <si>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</si>
  <si>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</si>
  <si>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</si>
  <si>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</si>
  <si>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</si>
  <si>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</si>
  <si>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</si>
  <si>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</si>
  <si>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</si>
  <si>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</si>
  <si>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</si>
  <si>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</si>
  <si>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</si>
  <si>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</si>
  <si>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</si>
  <si>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</si>
  <si>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</si>
  <si>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</si>
  <si>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</si>
  <si>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</si>
  <si>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</si>
  <si>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</si>
  <si>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</si>
  <si>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</si>
  <si>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</si>
  <si>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</si>
  <si>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</si>
  <si>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</si>
  <si>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</si>
  <si>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</si>
  <si>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</si>
  <si>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</si>
  <si>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</si>
  <si>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</si>
  <si>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</si>
  <si>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</si>
  <si>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</si>
  <si>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</si>
  <si>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</si>
  <si>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</si>
  <si>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</si>
  <si>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</si>
  <si>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</si>
  <si>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</si>
  <si>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</si>
  <si>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</si>
  <si>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</si>
  <si>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</si>
  <si>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</si>
  <si>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</si>
  <si>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</si>
  <si>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</si>
  <si>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</si>
  <si>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</si>
  <si>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</si>
  <si>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</si>
  <si>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</si>
  <si>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</si>
  <si>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</si>
  <si>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</si>
  <si>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</si>
  <si>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</si>
  <si>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</si>
  <si>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</si>
  <si>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</si>
  <si>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</si>
  <si>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</si>
  <si>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</si>
  <si>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</si>
  <si>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</si>
  <si>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</si>
  <si>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</si>
  <si>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</si>
  <si>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</si>
  <si>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</si>
  <si>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</si>
  <si>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</si>
  <si>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</si>
  <si>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</si>
  <si>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</si>
  <si>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</si>
  <si>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</si>
  <si>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</si>
  <si>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</si>
  <si>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</si>
  <si>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</si>
  <si>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</si>
  <si>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</si>
  <si>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</si>
  <si>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</si>
  <si>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</si>
  <si>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</si>
  <si>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</si>
  <si>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</si>
  <si>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</si>
  <si>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</si>
  <si>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</si>
  <si>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</si>
  <si>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</si>
  <si>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</si>
  <si>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</si>
  <si>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</si>
  <si>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</si>
  <si>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</si>
  <si>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</si>
  <si>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</si>
  <si>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</si>
  <si>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</si>
  <si>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</si>
  <si>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</si>
  <si>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</si>
  <si>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</si>
  <si>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</si>
  <si>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</si>
  <si>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</si>
  <si>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</si>
  <si>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</si>
  <si>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</si>
  <si>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</si>
  <si>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</si>
  <si>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</si>
  <si>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</si>
  <si>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</si>
  <si>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</si>
  <si>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</si>
  <si>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</si>
  <si>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</si>
  <si>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</si>
  <si>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</si>
  <si>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</si>
  <si>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</si>
  <si>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</si>
  <si>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</si>
  <si>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</si>
  <si>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</si>
  <si>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</si>
  <si>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</si>
  <si>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</si>
  <si>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</si>
  <si>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</si>
  <si>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</si>
  <si>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</si>
  <si>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</si>
  <si>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</si>
  <si>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</si>
  <si>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</si>
  <si>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</si>
  <si>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</si>
  <si>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</si>
  <si>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</si>
  <si>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</si>
  <si>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</si>
  <si>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</si>
  <si>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</si>
  <si>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</si>
  <si>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</si>
  <si>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</si>
  <si>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</si>
  <si>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</si>
  <si>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</si>
  <si>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</si>
  <si>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</si>
  <si>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</si>
  <si>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</si>
  <si>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</si>
  <si>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</si>
  <si>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</si>
  <si>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</si>
  <si>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</si>
  <si>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</si>
  <si>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</si>
  <si>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</si>
  <si>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</si>
  <si>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</si>
  <si>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</si>
  <si>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</si>
  <si>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</si>
  <si>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</si>
  <si>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</si>
  <si>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</si>
  <si>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</si>
  <si>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</si>
  <si>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</si>
  <si>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</si>
  <si>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</si>
  <si>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</si>
  <si>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</si>
  <si>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</si>
  <si>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</si>
  <si>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</si>
  <si>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</si>
  <si>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</si>
  <si>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</si>
  <si>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</si>
  <si>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</si>
  <si>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</si>
  <si>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</si>
  <si>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</si>
  <si>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</si>
  <si>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</si>
  <si>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</si>
  <si>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</si>
  <si>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</si>
  <si>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</si>
  <si>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</si>
  <si>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</si>
  <si>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</si>
  <si>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</si>
  <si>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</si>
  <si>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</si>
  <si>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</si>
  <si>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</si>
  <si>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</si>
  <si>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</si>
  <si>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</si>
  <si>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</si>
  <si>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</si>
  <si>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</si>
  <si>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</si>
  <si>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</si>
  <si>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</si>
  <si>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</si>
  <si>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</si>
  <si>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</si>
  <si>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</si>
  <si>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</si>
  <si>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</si>
  <si>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</si>
  <si>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</si>
  <si>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</si>
  <si>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</si>
  <si>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</si>
  <si>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</si>
  <si>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</si>
  <si>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</si>
  <si>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</si>
  <si>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</si>
  <si>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</si>
  <si>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</si>
  <si>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</si>
  <si>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</si>
  <si>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</si>
  <si>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</si>
  <si>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</si>
  <si>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</si>
  <si>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</si>
  <si>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</si>
  <si>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</si>
  <si>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</si>
  <si>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</si>
  <si>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</si>
  <si>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</si>
  <si>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</si>
  <si>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</si>
  <si>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</si>
  <si>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</si>
  <si>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</si>
  <si>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</si>
  <si>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</si>
  <si>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</si>
  <si>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</si>
  <si>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</si>
  <si>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</si>
  <si>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</si>
  <si>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</si>
  <si>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</si>
  <si>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</si>
  <si>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</si>
  <si>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</si>
  <si>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</si>
  <si>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</si>
  <si>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</si>
  <si>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</si>
  <si>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</si>
  <si>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</si>
  <si>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</si>
  <si>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</si>
  <si>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</si>
  <si>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</si>
  <si>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</si>
  <si>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</si>
  <si>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</si>
  <si>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</si>
  <si>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</si>
  <si>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</si>
  <si>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</si>
  <si>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</si>
  <si>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</si>
  <si>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</si>
  <si>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</si>
  <si>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</si>
  <si>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</si>
  <si>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</si>
  <si>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</si>
  <si>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</si>
  <si>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</si>
  <si>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</si>
  <si>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</si>
  <si>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</si>
  <si>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</si>
  <si>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</si>
  <si>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</si>
  <si>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</si>
  <si>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</si>
  <si>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</si>
  <si>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</si>
  <si>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</si>
  <si>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</si>
  <si>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</si>
  <si>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</si>
  <si>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</si>
  <si>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</si>
  <si>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</si>
  <si>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</si>
  <si>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</si>
  <si>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</si>
  <si>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</si>
  <si>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</si>
  <si>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</si>
  <si>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</si>
  <si>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</si>
  <si>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</si>
  <si>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</si>
  <si>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</si>
  <si>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</si>
  <si>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</si>
  <si>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</si>
  <si>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</si>
  <si>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</si>
  <si>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</si>
  <si>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</si>
  <si>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</si>
  <si>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</si>
  <si>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</si>
  <si>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</si>
  <si>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</si>
  <si>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</si>
  <si>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</si>
  <si>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</si>
  <si>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</si>
  <si>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</si>
  <si>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</si>
  <si>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</si>
  <si>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</si>
  <si>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</si>
  <si>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</si>
  <si>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</si>
  <si>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</si>
  <si>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</si>
  <si>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</si>
  <si>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</si>
  <si>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</si>
  <si>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</si>
  <si>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</si>
  <si>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</si>
  <si>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</si>
  <si>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</si>
  <si>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</si>
  <si>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</si>
  <si>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</si>
  <si>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</si>
  <si>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</si>
  <si>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</si>
  <si>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</si>
  <si>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</si>
  <si>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</si>
  <si>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</si>
  <si>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</si>
  <si>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</si>
  <si>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</si>
  <si>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</si>
  <si>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</si>
  <si>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</si>
  <si>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</si>
  <si>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</si>
  <si>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</si>
  <si>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</si>
  <si>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</si>
  <si>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</si>
  <si>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</si>
  <si>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</si>
  <si>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</si>
  <si>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</si>
  <si>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</si>
  <si>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</si>
  <si>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</si>
  <si>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</si>
  <si>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</si>
  <si>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</si>
  <si>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</si>
  <si>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</si>
  <si>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</si>
  <si>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</si>
  <si>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</si>
  <si>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</si>
  <si>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</si>
  <si>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</si>
  <si>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</si>
  <si>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</si>
  <si>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</si>
  <si>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</si>
  <si>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</si>
  <si>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</si>
  <si>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</si>
  <si>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</si>
  <si>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</si>
  <si>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</si>
  <si>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</si>
  <si>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</si>
  <si>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</si>
  <si>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</si>
  <si>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</si>
  <si>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</si>
  <si>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</si>
  <si>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</si>
  <si>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</si>
  <si>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</si>
  <si>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</si>
  <si>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</si>
  <si>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</si>
  <si>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</si>
  <si>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</si>
  <si>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</si>
  <si>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</si>
  <si>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</si>
  <si>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</si>
  <si>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</si>
  <si>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</si>
  <si>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</si>
  <si>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</si>
  <si>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</si>
  <si>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</si>
  <si>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</si>
  <si>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</si>
  <si>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</si>
  <si>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</si>
  <si>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</si>
  <si>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</si>
  <si>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</si>
  <si>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</si>
  <si>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</si>
  <si>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</si>
  <si>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</si>
  <si>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</si>
  <si>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</si>
  <si>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</si>
  <si>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</si>
  <si>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</si>
  <si>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</si>
  <si>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</si>
  <si>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</si>
  <si>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</si>
  <si>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</si>
  <si>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</si>
  <si>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</si>
  <si>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</si>
  <si>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</si>
  <si>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</si>
  <si>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</si>
  <si>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</si>
  <si>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</si>
  <si>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</si>
  <si>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</si>
  <si>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</si>
  <si>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</si>
  <si>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</si>
  <si>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</si>
  <si>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</si>
  <si>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</si>
  <si>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</si>
  <si>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</si>
  <si>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</si>
  <si>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</si>
  <si>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</si>
  <si>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</si>
  <si>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</si>
  <si>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</si>
  <si>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</si>
  <si>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</si>
  <si>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</si>
  <si>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</si>
  <si>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</si>
  <si>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</si>
  <si>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</si>
  <si>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</si>
  <si>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</si>
  <si>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</si>
  <si>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</si>
  <si>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</si>
  <si>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</si>
  <si>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</si>
  <si>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</si>
  <si>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</si>
  <si>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</si>
  <si>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</si>
  <si>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</si>
  <si>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</si>
  <si>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</si>
  <si>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</si>
  <si>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</si>
  <si>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</si>
  <si>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</si>
  <si>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</si>
  <si>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</si>
  <si>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</si>
  <si>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</si>
  <si>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</si>
  <si>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</si>
  <si>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</si>
  <si>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</si>
  <si>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</si>
  <si>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</si>
  <si>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</si>
  <si>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</si>
  <si>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</si>
  <si>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</si>
  <si>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</si>
  <si>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</si>
  <si>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</si>
  <si>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</si>
  <si>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</si>
  <si>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</si>
  <si>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</si>
  <si>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</si>
  <si>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</si>
  <si>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</si>
  <si>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</si>
  <si>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</si>
  <si>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</si>
  <si>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</si>
  <si>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</si>
  <si>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</si>
  <si>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</si>
  <si>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</si>
  <si>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</si>
  <si>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</si>
  <si>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</si>
  <si>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</si>
  <si>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</si>
  <si>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</si>
  <si>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</si>
  <si>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</si>
  <si>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</si>
  <si>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</si>
  <si>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</si>
  <si>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</si>
  <si>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</si>
  <si>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</si>
  <si>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</si>
  <si>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</si>
  <si>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</si>
  <si>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</si>
  <si>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</si>
  <si>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</si>
  <si>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</si>
  <si>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</si>
  <si>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</si>
  <si>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</si>
  <si>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</si>
  <si>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</si>
  <si>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</si>
  <si>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</si>
  <si>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</si>
  <si>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</si>
  <si>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</si>
  <si>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</si>
  <si>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</si>
  <si>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</si>
  <si>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</si>
  <si>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</si>
  <si>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</si>
  <si>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</si>
  <si>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</si>
  <si>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</si>
  <si>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</si>
  <si>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</si>
  <si>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</si>
  <si>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</si>
  <si>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</si>
  <si>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</si>
  <si>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</si>
  <si>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</si>
  <si>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</si>
  <si>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</si>
  <si>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</si>
  <si>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</si>
  <si>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</si>
  <si>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</si>
  <si>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</si>
  <si>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</si>
  <si>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</si>
  <si>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</si>
  <si>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</si>
  <si>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</si>
  <si>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</si>
  <si>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</si>
  <si>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</si>
  <si>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</si>
  <si>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</si>
  <si>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</si>
  <si>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</si>
  <si>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</si>
  <si>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</si>
  <si>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</si>
  <si>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</si>
  <si>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</si>
  <si>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</si>
  <si>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</si>
  <si>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</si>
  <si>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</si>
  <si>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</si>
  <si>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</si>
  <si>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</si>
  <si>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</si>
  <si>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</si>
  <si>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</si>
  <si>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</si>
  <si>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</si>
  <si>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</si>
  <si>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</si>
  <si>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</si>
  <si>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</si>
  <si>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</si>
  <si>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</si>
  <si>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</si>
  <si>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</si>
  <si>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</si>
  <si>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</si>
  <si>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</si>
  <si>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</si>
  <si>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</si>
  <si>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</si>
  <si>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</si>
  <si>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</si>
  <si>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</si>
  <si>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</si>
  <si>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</si>
  <si>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</si>
  <si>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</si>
  <si>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</si>
  <si>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</si>
  <si>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</si>
  <si>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</si>
  <si>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</si>
  <si>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</si>
  <si>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</si>
  <si>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</si>
  <si>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</si>
  <si>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</si>
  <si>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</si>
  <si>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</si>
  <si>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</si>
  <si>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</si>
  <si>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</si>
  <si>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</si>
  <si>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</si>
  <si>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</si>
  <si>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</si>
  <si>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</si>
  <si>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</si>
  <si>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</si>
  <si>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</si>
  <si>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</si>
  <si>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</si>
  <si>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</si>
  <si>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</si>
  <si>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</si>
  <si>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</si>
  <si>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</si>
  <si>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</si>
  <si>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</si>
  <si>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</si>
  <si>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</si>
  <si>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</si>
  <si>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</si>
  <si>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</si>
  <si>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</si>
  <si>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</si>
  <si>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</si>
  <si>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</si>
  <si>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</si>
  <si>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</si>
  <si>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</si>
  <si>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</si>
  <si>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</si>
  <si>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</si>
  <si>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</si>
  <si>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</si>
  <si>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</si>
  <si>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</si>
  <si>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</si>
  <si>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</si>
  <si>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</si>
  <si>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</si>
  <si>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</si>
  <si>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</si>
  <si>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</si>
  <si>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</si>
  <si>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</si>
  <si>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</si>
  <si>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</si>
  <si>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</si>
  <si>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</si>
  <si>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</si>
  <si>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</si>
  <si>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</si>
  <si>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</si>
  <si>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</si>
  <si>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</si>
  <si>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</si>
  <si>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</si>
  <si>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</si>
  <si>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</si>
  <si>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</si>
  <si>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</si>
  <si>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</si>
  <si>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</si>
  <si>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</si>
  <si>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</si>
  <si>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</si>
  <si>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</si>
  <si>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</si>
  <si>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</si>
  <si>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</si>
  <si>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</si>
  <si>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</si>
  <si>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</si>
  <si>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</si>
  <si>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</si>
  <si>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</si>
  <si>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</si>
  <si>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</si>
  <si>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</si>
  <si>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</si>
  <si>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</si>
  <si>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</si>
  <si>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</si>
  <si>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</si>
  <si>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</si>
  <si>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</si>
  <si>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</si>
  <si>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</si>
  <si>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</si>
  <si>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</si>
  <si>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</si>
  <si>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</si>
  <si>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</si>
  <si>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</si>
  <si>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</si>
  <si>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</si>
  <si>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</si>
  <si>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</si>
  <si>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</si>
  <si>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</si>
  <si>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</si>
  <si>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</si>
  <si>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</si>
  <si>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</si>
  <si>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</si>
  <si>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</si>
  <si>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</si>
  <si>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</si>
  <si>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</si>
  <si>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</si>
  <si>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</si>
  <si>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</si>
  <si>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</si>
  <si>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</si>
  <si>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</si>
  <si>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</si>
  <si>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</si>
  <si>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</si>
  <si>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</si>
  <si>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</si>
  <si>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</si>
  <si>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</si>
  <si>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</si>
  <si>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</si>
  <si>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</si>
  <si>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</si>
  <si>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</si>
  <si>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</si>
  <si>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</si>
  <si>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</si>
  <si>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</si>
  <si>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</si>
  <si>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</si>
  <si>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</si>
  <si>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</si>
  <si>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</si>
  <si>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</si>
  <si>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</si>
  <si>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</si>
  <si>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</si>
  <si>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</si>
  <si>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</si>
  <si>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</si>
  <si>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</si>
  <si>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</si>
  <si>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</si>
  <si>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</si>
  <si>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</si>
  <si>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</si>
  <si>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</si>
  <si>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</si>
  <si>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</si>
  <si>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</si>
  <si>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</si>
  <si>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</si>
  <si>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</si>
  <si>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</si>
  <si>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</si>
  <si>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</si>
  <si>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</si>
  <si>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</si>
  <si>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</si>
  <si>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</si>
  <si>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</si>
  <si>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</si>
  <si>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</si>
  <si>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</si>
  <si>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</si>
  <si>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</si>
  <si>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</si>
  <si>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</si>
  <si>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</si>
  <si>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</si>
  <si>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</si>
  <si>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</si>
  <si>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</si>
  <si>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</si>
  <si>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</si>
  <si>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</si>
  <si>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</si>
  <si>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</si>
  <si>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</si>
  <si>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</si>
  <si>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</si>
  <si>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</si>
  <si>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</si>
  <si>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</si>
  <si>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</si>
  <si>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</si>
  <si>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</si>
  <si>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</si>
  <si>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</si>
  <si>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</si>
  <si>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</si>
  <si>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</si>
  <si>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</si>
  <si>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</si>
  <si>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</si>
  <si>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</si>
  <si>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</si>
  <si>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</si>
  <si>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</si>
  <si>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</si>
  <si>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</si>
  <si>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</si>
  <si>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</si>
  <si>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</si>
  <si>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</si>
  <si>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</si>
  <si>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</si>
  <si>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</si>
  <si>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</si>
  <si>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</si>
  <si>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</si>
  <si>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</si>
  <si>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</si>
  <si>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</si>
  <si>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</si>
  <si>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</si>
  <si>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</si>
  <si>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</si>
  <si>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</si>
  <si>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</si>
  <si>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</si>
  <si>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</si>
  <si>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</si>
  <si>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</si>
  <si>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</si>
  <si>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</si>
  <si>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</si>
  <si>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</si>
  <si>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</si>
  <si>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</si>
  <si>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</si>
  <si>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</si>
  <si>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</si>
  <si>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</si>
  <si>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</si>
  <si>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</si>
  <si>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</si>
  <si>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</si>
  <si>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</si>
  <si>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</si>
  <si>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</si>
  <si>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</si>
  <si>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</si>
  <si>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</si>
  <si>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</si>
  <si>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</si>
  <si>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</si>
  <si>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</si>
  <si>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</si>
  <si>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</si>
  <si>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</si>
  <si>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</si>
  <si>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</si>
  <si>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</si>
  <si>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</si>
  <si>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</si>
  <si>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</si>
  <si>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</si>
  <si>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</si>
  <si>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</si>
  <si>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</si>
  <si>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</si>
  <si>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</si>
  <si>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</si>
  <si>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</si>
  <si>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</si>
  <si>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</si>
  <si>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</si>
  <si>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</si>
  <si>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</si>
  <si>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</si>
  <si>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</si>
  <si>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</si>
  <si>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</si>
  <si>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</si>
  <si>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</si>
  <si>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</si>
  <si>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</si>
  <si>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</si>
  <si>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</si>
  <si>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</si>
  <si>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</si>
  <si>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</si>
  <si>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</si>
  <si>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</si>
  <si>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</si>
  <si>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</si>
  <si>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</si>
  <si>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</si>
  <si>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</si>
  <si>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</si>
  <si>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</si>
  <si>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</si>
  <si>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</si>
  <si>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</si>
  <si>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</si>
  <si>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</si>
  <si>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</si>
  <si>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</si>
  <si>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</si>
  <si>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</si>
  <si>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</si>
  <si>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</si>
  <si>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</si>
  <si>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</si>
  <si>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</si>
  <si>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</si>
  <si>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</si>
  <si>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</si>
  <si>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</si>
  <si>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</si>
  <si>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</si>
  <si>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</si>
  <si>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</si>
  <si>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</si>
  <si>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</si>
  <si>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</si>
  <si>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</si>
  <si>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</si>
  <si>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</si>
  <si>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</si>
  <si>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</si>
  <si>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</si>
  <si>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</si>
  <si>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</si>
  <si>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</si>
  <si>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</si>
  <si>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</si>
  <si>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</si>
  <si>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</si>
  <si>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</si>
  <si>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</si>
  <si>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</si>
  <si>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</si>
  <si>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</si>
  <si>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</si>
  <si>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</si>
  <si>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</si>
  <si>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</si>
  <si>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</si>
  <si>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</si>
  <si>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</si>
  <si>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</si>
  <si>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</si>
  <si>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</si>
  <si>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</si>
  <si>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</si>
  <si>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</si>
  <si>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</si>
  <si>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</si>
  <si>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</si>
  <si>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</si>
  <si>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</si>
  <si>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</si>
  <si>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</si>
  <si>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</si>
  <si>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</si>
  <si>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</si>
  <si>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</si>
  <si>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</si>
  <si>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</si>
  <si>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</si>
  <si>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</si>
  <si>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</si>
  <si>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</si>
  <si>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</si>
  <si>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</si>
  <si>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</si>
  <si>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</si>
  <si>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</si>
  <si>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</si>
  <si>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</si>
  <si>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</si>
  <si>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</si>
  <si>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</si>
  <si>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</si>
  <si>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</si>
  <si>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</si>
  <si>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</si>
  <si>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</si>
  <si>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</si>
  <si>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</si>
  <si>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</si>
  <si>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</si>
  <si>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</si>
  <si>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</si>
  <si>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</si>
  <si>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</si>
  <si>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</si>
  <si>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</si>
  <si>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</si>
  <si>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</si>
  <si>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</si>
  <si>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</si>
  <si>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</si>
  <si>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</si>
  <si>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</si>
  <si>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</si>
  <si>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</si>
  <si>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</si>
  <si>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</si>
  <si>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</si>
  <si>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</si>
  <si>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</si>
  <si>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</si>
  <si>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</si>
  <si>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</si>
  <si>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</si>
  <si>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</si>
  <si>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</si>
  <si>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</si>
  <si>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</si>
  <si>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</si>
  <si>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</si>
  <si>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</si>
  <si>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</si>
  <si>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</si>
  <si>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</si>
  <si>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</si>
  <si>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</si>
  <si>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</si>
  <si>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</si>
  <si>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</si>
  <si>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</si>
  <si>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</si>
  <si>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</si>
  <si>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</si>
  <si>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</si>
  <si>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</si>
  <si>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</si>
  <si>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</si>
  <si>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</si>
  <si>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</si>
  <si>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</si>
  <si>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</si>
  <si>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</si>
  <si>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</si>
  <si>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</si>
  <si>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</si>
  <si>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</si>
  <si>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</si>
  <si>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</si>
  <si>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</si>
  <si>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</si>
  <si>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</si>
  <si>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</si>
  <si>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</si>
  <si>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</si>
  <si>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</si>
  <si>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</si>
  <si>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</si>
  <si>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</si>
  <si>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</si>
  <si>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</si>
  <si>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</si>
  <si>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</si>
  <si>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</si>
  <si>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</si>
  <si>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</si>
  <si>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</si>
  <si>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</si>
  <si>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</si>
  <si>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</si>
  <si>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</si>
  <si>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</si>
  <si>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</si>
  <si>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</si>
  <si>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</si>
  <si>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</si>
  <si>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</si>
  <si>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</si>
  <si>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</si>
  <si>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</si>
  <si>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</si>
  <si>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</si>
  <si>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</si>
  <si>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</si>
  <si>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</si>
  <si>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</si>
  <si>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</si>
  <si>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</si>
  <si>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</si>
  <si>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</si>
  <si>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</si>
  <si>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</si>
  <si>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</si>
  <si>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</si>
  <si>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</si>
  <si>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</si>
  <si>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</si>
  <si>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</si>
  <si>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</si>
  <si>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</si>
  <si>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</si>
  <si>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</si>
  <si>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</si>
  <si>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</si>
  <si>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</si>
  <si>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</si>
  <si>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</si>
  <si>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</si>
  <si>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</si>
  <si>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</si>
  <si>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</si>
  <si>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</si>
  <si>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</si>
  <si>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</si>
  <si>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</si>
  <si>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</si>
  <si>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</si>
  <si>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</si>
  <si>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</si>
  <si>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</si>
  <si>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</si>
  <si>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</si>
  <si>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</si>
  <si>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</si>
  <si>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</si>
  <si>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</si>
  <si>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</si>
  <si>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</si>
  <si>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</si>
  <si>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</si>
  <si>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</si>
  <si>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</si>
  <si>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</si>
  <si>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</si>
  <si>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</si>
  <si>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</si>
  <si>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</si>
  <si>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</si>
  <si>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</si>
  <si>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</si>
  <si>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</si>
  <si>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</si>
  <si>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</si>
  <si>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</si>
  <si>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</si>
  <si>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</si>
  <si>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</si>
  <si>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</si>
  <si>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</si>
  <si>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</si>
  <si>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</si>
  <si>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</si>
  <si>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</si>
  <si>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</si>
  <si>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</si>
  <si>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</si>
  <si>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</si>
  <si>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</si>
  <si>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</si>
  <si>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</si>
  <si>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</si>
  <si>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</si>
  <si>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</si>
  <si>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</si>
  <si>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</si>
  <si>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</si>
  <si>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</si>
  <si>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</si>
  <si>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</si>
  <si>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</si>
  <si>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</si>
  <si>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</si>
  <si>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</si>
  <si>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</si>
  <si>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</si>
  <si>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</si>
  <si>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</si>
  <si>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</si>
  <si>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</si>
  <si>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</si>
  <si>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</si>
  <si>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</si>
  <si>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</si>
  <si>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</si>
  <si>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</si>
  <si>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</si>
  <si>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</si>
  <si>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</si>
  <si>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</si>
  <si>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</si>
  <si>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</si>
  <si>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</si>
  <si>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</si>
  <si>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</si>
  <si>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</si>
  <si>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</si>
  <si>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</si>
  <si>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</si>
  <si>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</si>
  <si>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</si>
  <si>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</si>
  <si>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</si>
  <si>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</si>
  <si>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</si>
  <si>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</si>
  <si>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</si>
  <si>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</si>
  <si>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</si>
  <si>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</si>
  <si>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</si>
  <si>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</si>
  <si>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</si>
  <si>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</si>
  <si>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</si>
  <si>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</si>
  <si>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</si>
  <si>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</si>
  <si>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</si>
  <si>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</si>
  <si>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</si>
  <si>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</si>
  <si>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</si>
  <si>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</si>
  <si>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</si>
  <si>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</si>
  <si>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</si>
  <si>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</si>
  <si>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</si>
  <si>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</si>
  <si>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</si>
  <si>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</si>
  <si>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</si>
  <si>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</si>
  <si>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</si>
  <si>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</si>
  <si>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</si>
  <si>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</si>
  <si>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</si>
  <si>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</si>
  <si>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</si>
  <si>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</si>
  <si>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</si>
  <si>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</si>
  <si>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</si>
  <si>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</si>
  <si>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</si>
  <si>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</si>
  <si>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</si>
  <si>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</si>
  <si>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</si>
  <si>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</si>
  <si>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</si>
  <si>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</si>
  <si>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</si>
  <si>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</si>
  <si>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</si>
  <si>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</si>
  <si>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</si>
  <si>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</si>
  <si>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</si>
  <si>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</si>
  <si>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</si>
  <si>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</si>
  <si>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</si>
  <si>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</si>
  <si>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</si>
  <si>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</si>
  <si>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</si>
  <si>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</si>
  <si>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</si>
  <si>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</si>
  <si>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</si>
  <si>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</si>
  <si>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</si>
  <si>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</si>
  <si>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</si>
  <si>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</si>
  <si>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</si>
  <si>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</si>
  <si>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</si>
  <si>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</si>
  <si>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</si>
  <si>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</si>
  <si>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</si>
  <si>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</si>
  <si>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</si>
  <si>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</si>
  <si>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</si>
  <si>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</si>
  <si>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</si>
  <si>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</si>
  <si>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</si>
  <si>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</si>
  <si>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</si>
  <si>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</si>
  <si>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</si>
  <si>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</si>
  <si>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</si>
  <si>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</si>
  <si>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</si>
  <si>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</si>
  <si>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</si>
  <si>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</si>
  <si>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</si>
  <si>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</si>
  <si>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</si>
  <si>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</si>
  <si>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</si>
  <si>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</si>
  <si>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</si>
  <si>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</si>
  <si>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</si>
  <si>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</si>
  <si>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</si>
  <si>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</si>
  <si>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</si>
  <si>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</si>
  <si>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</si>
  <si>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</si>
  <si>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</si>
  <si>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</si>
  <si>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</si>
  <si>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</si>
  <si>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</si>
  <si>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</si>
  <si>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</si>
  <si>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</si>
  <si>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</si>
  <si>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</si>
  <si>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</si>
  <si>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</si>
  <si>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</si>
  <si>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</si>
  <si>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</si>
  <si>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</si>
  <si>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</si>
  <si>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</si>
  <si>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</si>
  <si>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</si>
  <si>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</si>
  <si>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</si>
  <si>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</si>
  <si>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</si>
  <si>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</si>
  <si>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</si>
  <si>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</si>
  <si>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</si>
  <si>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</si>
  <si>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</si>
  <si>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</si>
  <si>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</si>
  <si>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</si>
  <si>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</si>
  <si>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</si>
  <si>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</si>
  <si>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</si>
  <si>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</si>
  <si>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</si>
  <si>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</si>
  <si>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</si>
  <si>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</si>
  <si>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</si>
  <si>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</si>
  <si>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</si>
  <si>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</si>
  <si>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</si>
  <si>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</si>
  <si>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</si>
  <si>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</si>
  <si>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</si>
  <si>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</si>
  <si>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</si>
  <si>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</si>
  <si>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</si>
  <si>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</si>
  <si>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</si>
  <si>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</si>
  <si>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</si>
  <si>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</si>
  <si>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</si>
  <si>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</si>
  <si>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</si>
  <si>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</si>
  <si>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</si>
  <si>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</si>
  <si>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</si>
  <si>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</si>
  <si>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</si>
  <si>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</si>
  <si>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</si>
  <si>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</si>
  <si>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</si>
  <si>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</si>
  <si>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</si>
  <si>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</si>
  <si>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</si>
  <si>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</si>
  <si>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</si>
  <si>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</si>
  <si>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</si>
  <si>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</si>
  <si>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</si>
  <si>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</si>
  <si>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</si>
  <si>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</si>
  <si>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</si>
  <si>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</si>
  <si>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</si>
  <si>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</si>
  <si>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</si>
  <si>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</si>
  <si>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</si>
  <si>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</si>
  <si>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</si>
  <si>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</si>
  <si>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</si>
  <si>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</si>
  <si>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</si>
  <si>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</si>
  <si>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</si>
  <si>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</si>
  <si>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</si>
  <si>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</si>
  <si>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</si>
  <si>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</si>
  <si>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</si>
  <si>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</si>
  <si>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</si>
  <si>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</si>
  <si>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</si>
  <si>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</si>
  <si>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</si>
  <si>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</si>
  <si>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</si>
  <si>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</si>
  <si>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</si>
  <si>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</si>
  <si>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</si>
  <si>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</si>
  <si>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</si>
  <si>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</si>
  <si>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</si>
  <si>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</si>
  <si>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</si>
  <si>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</si>
  <si>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</si>
  <si>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</si>
  <si>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</si>
  <si>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</si>
  <si>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</si>
  <si>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</si>
  <si>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</si>
  <si>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</si>
  <si>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</si>
  <si>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</si>
  <si>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</si>
  <si>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</si>
  <si>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</si>
  <si>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</si>
  <si>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</si>
  <si>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</si>
  <si>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</si>
  <si>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</si>
  <si>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</si>
  <si>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</si>
  <si>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</si>
  <si>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</si>
  <si>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</si>
  <si>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</si>
  <si>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</si>
  <si>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</si>
  <si>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</si>
  <si>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</si>
  <si>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</si>
  <si>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</si>
  <si>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</si>
  <si>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</si>
  <si>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</si>
  <si>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</si>
  <si>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</si>
  <si>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</si>
  <si>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</si>
  <si>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</si>
  <si>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</si>
  <si>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</si>
  <si>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</si>
  <si>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</si>
  <si>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</si>
  <si>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</si>
  <si>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</si>
  <si>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</si>
  <si>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</si>
  <si>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</si>
  <si>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</si>
  <si>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</si>
  <si>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</si>
  <si>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</si>
  <si>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</si>
  <si>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</si>
  <si>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</si>
  <si>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</si>
  <si>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</si>
  <si>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</si>
  <si>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</si>
  <si>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</si>
  <si>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</si>
  <si>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</si>
  <si>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</si>
  <si>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</si>
  <si>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</si>
  <si>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</si>
  <si>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</si>
  <si>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</si>
  <si>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</si>
  <si>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</si>
  <si>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</si>
  <si>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</si>
  <si>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</si>
  <si>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</si>
  <si>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</si>
  <si>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</si>
  <si>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</si>
  <si>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</si>
  <si>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</si>
  <si>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</si>
  <si>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</si>
  <si>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</si>
  <si>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</si>
  <si>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</si>
  <si>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</si>
  <si>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</si>
  <si>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</si>
  <si>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</si>
  <si>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</si>
  <si>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</si>
  <si>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</si>
  <si>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</si>
  <si>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</si>
  <si>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</si>
  <si>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</si>
  <si>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</si>
  <si>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</si>
  <si>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</si>
  <si>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</si>
  <si>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</si>
  <si>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</si>
  <si>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</si>
  <si>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</si>
  <si>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</si>
  <si>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</si>
  <si>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</si>
  <si>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</si>
  <si>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</si>
  <si>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</si>
  <si>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</si>
  <si>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</si>
  <si>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</si>
  <si>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</si>
  <si>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</si>
  <si>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</si>
  <si>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</si>
  <si>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</si>
  <si>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</si>
  <si>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</si>
  <si>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</si>
  <si>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</si>
  <si>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</si>
  <si>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</si>
  <si>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</si>
  <si>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</si>
  <si>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</si>
  <si>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</si>
  <si>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</si>
  <si>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</si>
  <si>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</si>
  <si>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</si>
  <si>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</si>
  <si>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</si>
  <si>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</si>
  <si>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</si>
  <si>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</si>
  <si>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</si>
  <si>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</si>
  <si>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</si>
  <si>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</si>
  <si>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</si>
  <si>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</si>
  <si>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</si>
  <si>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</si>
  <si>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</si>
  <si>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</si>
  <si>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</si>
  <si>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</si>
  <si>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</si>
  <si>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</si>
  <si>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</si>
  <si>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</si>
  <si>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</si>
  <si>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</si>
  <si>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</si>
  <si>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</si>
  <si>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</si>
  <si>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</si>
  <si>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</si>
  <si>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</si>
  <si>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</si>
  <si>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</si>
  <si>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</si>
  <si>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</si>
  <si>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</si>
  <si>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</si>
  <si>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</si>
  <si>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</si>
  <si>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</si>
  <si>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</si>
  <si>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</si>
  <si>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</si>
  <si>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</si>
  <si>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</si>
  <si>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</si>
  <si>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</si>
  <si>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</si>
  <si>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</si>
  <si>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</si>
  <si>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</si>
  <si>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</si>
  <si>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</si>
  <si>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</si>
  <si>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</si>
  <si>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</si>
  <si>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</si>
  <si>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</si>
  <si>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</si>
  <si>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</si>
  <si>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</si>
  <si>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</si>
  <si>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</si>
  <si>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</si>
  <si>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</si>
  <si>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</si>
  <si>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</si>
  <si>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</si>
  <si>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</si>
  <si>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</si>
  <si>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</si>
  <si>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</si>
  <si>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</si>
  <si>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</si>
  <si>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</si>
  <si>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</si>
  <si>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</si>
  <si>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</si>
  <si>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</si>
  <si>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</si>
  <si>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</si>
  <si>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</si>
  <si>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</si>
  <si>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</si>
  <si>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</si>
  <si>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</si>
  <si>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</si>
  <si>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</si>
  <si>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</si>
  <si>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</si>
  <si>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</si>
  <si>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</si>
  <si>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</si>
  <si>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</si>
  <si>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</si>
  <si>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</si>
  <si>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</si>
  <si>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</si>
  <si>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</si>
  <si>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</si>
  <si>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</si>
  <si>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</si>
  <si>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</si>
  <si>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</si>
  <si>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</si>
  <si>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</si>
  <si>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</si>
  <si>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</si>
  <si>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</si>
  <si>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</si>
  <si>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</si>
  <si>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</si>
  <si>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</si>
  <si>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</si>
  <si>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</si>
  <si>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</si>
  <si>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</si>
  <si>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</si>
  <si>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</si>
  <si>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</si>
  <si>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</si>
  <si>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</si>
  <si>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</si>
  <si>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</si>
  <si>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</si>
  <si>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</si>
  <si>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</si>
  <si>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</si>
  <si>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</si>
  <si>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</si>
  <si>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</si>
  <si>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</si>
  <si>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</si>
  <si>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</si>
  <si>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</si>
  <si>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</si>
  <si>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</si>
  <si>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</si>
  <si>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</si>
  <si>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</si>
  <si>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</si>
  <si>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</si>
  <si>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</si>
  <si>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</si>
  <si>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</si>
  <si>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</si>
  <si>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</si>
  <si>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</si>
  <si>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</si>
  <si>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</si>
  <si>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</si>
  <si>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</si>
  <si>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</si>
  <si>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</si>
  <si>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</si>
  <si>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</si>
  <si>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</si>
  <si>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</si>
  <si>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</si>
  <si>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</si>
  <si>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</si>
  <si>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</si>
  <si>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</si>
  <si>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</si>
  <si>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</si>
  <si>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</si>
  <si>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</si>
  <si>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</si>
  <si>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</si>
  <si>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</si>
  <si>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</si>
  <si>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</si>
  <si>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</si>
  <si>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</si>
  <si>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</si>
  <si>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</si>
  <si>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</si>
  <si>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</si>
  <si>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</si>
  <si>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</si>
  <si>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</si>
  <si>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</si>
  <si>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</si>
  <si>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</si>
  <si>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</si>
  <si>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</si>
  <si>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</si>
  <si>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</si>
  <si>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</si>
  <si>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</si>
  <si>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</si>
  <si>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</si>
  <si>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</si>
  <si>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</si>
  <si>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</si>
  <si>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</si>
  <si>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</si>
  <si>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</si>
  <si>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</si>
  <si>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</si>
  <si>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</si>
  <si>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</si>
  <si>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</si>
  <si>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</si>
  <si>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</si>
  <si>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</si>
  <si>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</si>
  <si>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</si>
  <si>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</si>
  <si>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</si>
  <si>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</si>
  <si>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</si>
  <si>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</si>
  <si>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</si>
  <si>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</si>
  <si>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</si>
  <si>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</si>
  <si>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</si>
  <si>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</si>
  <si>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</si>
  <si>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</si>
  <si>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</si>
  <si>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</si>
  <si>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</si>
  <si>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</si>
  <si>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</si>
  <si>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</si>
  <si>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</si>
  <si>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</si>
  <si>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</si>
  <si>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</si>
  <si>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</si>
  <si>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</si>
  <si>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</si>
  <si>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</si>
  <si>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</si>
  <si>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</si>
  <si>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</si>
  <si>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</si>
  <si>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</si>
  <si>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</si>
  <si>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</si>
  <si>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</si>
  <si>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</si>
  <si>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</si>
  <si>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</si>
  <si>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</si>
  <si>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</si>
  <si>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</si>
  <si>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</si>
  <si>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</si>
  <si>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</si>
  <si>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</si>
  <si>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</si>
  <si>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</si>
  <si>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</si>
  <si>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</si>
  <si>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</si>
  <si>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</si>
  <si>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</si>
  <si>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</si>
  <si>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</si>
  <si>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</si>
  <si>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</si>
  <si>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</si>
  <si>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</si>
  <si>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</si>
  <si>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</si>
  <si>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</si>
  <si>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</si>
  <si>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</si>
  <si>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</si>
  <si>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</si>
  <si>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</si>
  <si>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</si>
  <si>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</si>
  <si>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</si>
  <si>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</si>
  <si>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</si>
  <si>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</si>
  <si>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</si>
  <si>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</si>
  <si>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</si>
  <si>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</si>
  <si>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</si>
  <si>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</si>
  <si>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</si>
  <si>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</si>
  <si>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</si>
  <si>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</si>
  <si>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</si>
  <si>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</si>
  <si>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</si>
  <si>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</si>
  <si>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</si>
  <si>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</si>
  <si>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</si>
  <si>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</si>
  <si>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</si>
  <si>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</si>
  <si>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</si>
  <si>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</si>
  <si>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</si>
  <si>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</si>
  <si>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</si>
  <si>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</si>
  <si>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</si>
  <si>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</si>
  <si>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</si>
  <si>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</si>
  <si>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</si>
  <si>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</si>
  <si>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</si>
  <si>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</si>
  <si>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</si>
  <si>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</si>
  <si>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</si>
  <si>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</si>
  <si>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</si>
  <si>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</si>
  <si>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</si>
  <si>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</si>
  <si>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</si>
  <si>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</si>
  <si>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</si>
  <si>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</si>
  <si>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</si>
  <si>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</si>
  <si>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</si>
  <si>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</si>
  <si>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</si>
  <si>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</si>
  <si>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</si>
  <si>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</si>
  <si>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</si>
  <si>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</si>
  <si>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</si>
  <si>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</si>
  <si>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</si>
  <si>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</si>
  <si>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</si>
  <si>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</si>
  <si>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</si>
  <si>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</si>
  <si>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</si>
  <si>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</si>
  <si>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</si>
  <si>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</si>
  <si>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</si>
  <si>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</si>
  <si>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</si>
  <si>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</si>
  <si>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</si>
  <si>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</si>
  <si>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</si>
  <si>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</si>
  <si>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</si>
  <si>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</si>
  <si>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</si>
  <si>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</si>
  <si>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</si>
  <si>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</si>
  <si>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</si>
  <si>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</si>
  <si>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</si>
  <si>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</si>
  <si>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</si>
  <si>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</si>
  <si>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</si>
  <si>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</si>
  <si>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</si>
  <si>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</si>
  <si>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</si>
  <si>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</si>
  <si>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</si>
  <si>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</si>
  <si>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</si>
  <si>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</si>
  <si>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</si>
  <si>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</si>
  <si>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</si>
  <si>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</si>
  <si>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</si>
  <si>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</si>
  <si>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</si>
  <si>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</si>
  <si>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</si>
  <si>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</si>
  <si>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</si>
  <si>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</si>
  <si>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</si>
  <si>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</si>
  <si>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</si>
  <si>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</si>
  <si>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</si>
  <si>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</si>
  <si>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</si>
  <si>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</si>
  <si>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</si>
  <si>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</si>
  <si>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</si>
  <si>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</si>
  <si>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</si>
  <si>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</si>
  <si>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</si>
  <si>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</si>
  <si>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</si>
  <si>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</si>
  <si>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</si>
  <si>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</si>
  <si>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</si>
  <si>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</si>
  <si>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</si>
  <si>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</si>
  <si>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</si>
  <si>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</si>
  <si>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</si>
  <si>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</si>
  <si>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</si>
  <si>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</si>
  <si>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</si>
  <si>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</si>
  <si>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</si>
  <si>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</si>
  <si>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</si>
  <si>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</si>
  <si>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</si>
  <si>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</si>
  <si>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</si>
  <si>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</si>
  <si>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</si>
  <si>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</si>
  <si>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</si>
  <si>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</si>
  <si>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</si>
  <si>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</si>
  <si>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</si>
  <si>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</si>
  <si>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</si>
  <si>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</si>
  <si>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</si>
  <si>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</si>
  <si>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</si>
  <si>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</si>
  <si>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</si>
  <si>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</si>
  <si>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</si>
  <si>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</si>
  <si>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</si>
  <si>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</si>
  <si>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</si>
  <si>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</si>
  <si>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</si>
  <si>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</si>
  <si>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</si>
  <si>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</si>
  <si>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</si>
  <si>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</si>
  <si>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</si>
  <si>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</si>
  <si>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</si>
  <si>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</si>
  <si>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</si>
  <si>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</si>
  <si>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</si>
  <si>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</si>
  <si>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</si>
  <si>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</si>
  <si>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</si>
  <si>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</si>
  <si>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</si>
  <si>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</si>
  <si>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</si>
  <si>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</si>
  <si>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</si>
  <si>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</si>
  <si>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</si>
  <si>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</si>
  <si>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</si>
  <si>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</si>
  <si>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</si>
  <si>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</si>
  <si>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</si>
  <si>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</si>
  <si>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</si>
  <si>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</si>
  <si>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</si>
  <si>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</si>
  <si>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</si>
  <si>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</si>
  <si>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</si>
  <si>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</si>
  <si>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</si>
  <si>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</si>
  <si>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</si>
  <si>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</si>
  <si>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</si>
  <si>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</si>
  <si>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</si>
  <si>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</si>
  <si>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</si>
  <si>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</si>
  <si>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</si>
  <si>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</si>
  <si>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</si>
  <si>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</si>
  <si>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</si>
  <si>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</si>
  <si>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</si>
  <si>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</si>
  <si>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</si>
  <si>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</si>
  <si>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</si>
  <si>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</si>
  <si>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</si>
  <si>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</si>
  <si>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</si>
  <si>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</si>
  <si>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</si>
  <si>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</si>
  <si>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</si>
  <si>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</si>
  <si>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</si>
  <si>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</si>
  <si>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</si>
  <si>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</si>
  <si>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</si>
  <si>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</si>
  <si>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</si>
  <si>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</si>
  <si>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</si>
  <si>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</si>
  <si>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</si>
  <si>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</si>
  <si>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</si>
  <si>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</si>
  <si>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</si>
  <si>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</si>
  <si>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</si>
  <si>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</si>
  <si>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</si>
  <si>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</si>
  <si>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</si>
  <si>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</si>
  <si>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</si>
  <si>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</si>
  <si>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</si>
  <si>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</si>
  <si>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</si>
  <si>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</si>
  <si>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</si>
  <si>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</si>
  <si>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</si>
  <si>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</si>
  <si>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</si>
  <si>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</si>
  <si>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</si>
  <si>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</si>
  <si>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</si>
  <si>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</si>
  <si>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</si>
  <si>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</si>
  <si>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</si>
  <si>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</si>
  <si>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</si>
  <si>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</si>
  <si>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</si>
  <si>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</si>
  <si>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</si>
  <si>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</si>
  <si>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</si>
  <si>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</si>
  <si>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</si>
  <si>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</si>
  <si>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</si>
  <si>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</si>
  <si>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</si>
  <si>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</si>
  <si>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</si>
  <si>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</si>
  <si>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</si>
  <si>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</si>
  <si>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</si>
  <si>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</si>
  <si>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</si>
  <si>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</si>
  <si>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</si>
  <si>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</si>
  <si>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</si>
  <si>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</si>
  <si>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</si>
  <si>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</si>
  <si>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</si>
  <si>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</si>
  <si>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</si>
  <si>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</si>
  <si>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</si>
  <si>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</si>
  <si>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</si>
  <si>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</si>
  <si>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</si>
  <si>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</si>
  <si>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</si>
  <si>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</si>
  <si>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</si>
  <si>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</si>
  <si>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</si>
  <si>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</si>
  <si>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</si>
  <si>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</si>
  <si>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</si>
  <si>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</si>
  <si>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</si>
  <si>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</si>
  <si>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</si>
  <si>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</si>
  <si>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</si>
  <si>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</si>
  <si>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</si>
  <si>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</si>
  <si>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</si>
  <si>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</si>
  <si>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</si>
  <si>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</si>
  <si>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</si>
  <si>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</si>
  <si>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</si>
  <si>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</si>
  <si>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</si>
  <si>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</si>
  <si>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</si>
  <si>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</si>
  <si>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</si>
  <si>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</si>
  <si>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</si>
  <si>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</si>
  <si>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</si>
  <si>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</si>
  <si>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</si>
  <si>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</si>
  <si>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</si>
  <si>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</si>
  <si>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</si>
  <si>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</si>
  <si>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</si>
  <si>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</si>
  <si>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</si>
  <si>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</si>
  <si>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</si>
  <si>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</si>
  <si>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</si>
  <si>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</si>
  <si>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</si>
  <si>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</si>
  <si>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</si>
  <si>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</si>
  <si>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</si>
  <si>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</si>
  <si>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</si>
  <si>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</si>
  <si>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</si>
  <si>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</si>
  <si>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</si>
  <si>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</si>
  <si>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</si>
  <si>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</si>
  <si>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</si>
  <si>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</si>
  <si>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</si>
  <si>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</si>
  <si>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</si>
  <si>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</si>
  <si>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</si>
  <si>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</si>
  <si>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</si>
  <si>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</si>
  <si>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</si>
  <si>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</si>
  <si>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</si>
  <si>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</si>
  <si>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</si>
  <si>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</si>
  <si>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</si>
  <si>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</si>
  <si>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</si>
  <si>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</si>
  <si>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</si>
  <si>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</si>
  <si>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</si>
  <si>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</si>
  <si>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</si>
  <si>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</si>
  <si>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</si>
  <si>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</si>
  <si>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</si>
  <si>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</si>
  <si>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</si>
  <si>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</si>
  <si>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</si>
  <si>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</si>
  <si>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</si>
  <si>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</si>
  <si>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</si>
  <si>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</si>
  <si>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</si>
  <si>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</si>
  <si>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</si>
  <si>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</si>
  <si>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</si>
  <si>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</si>
  <si>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</si>
  <si>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</si>
  <si>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</si>
  <si>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</si>
  <si>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</si>
  <si>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</si>
  <si>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</si>
  <si>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</si>
  <si>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</si>
  <si>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</si>
  <si>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</si>
  <si>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</si>
  <si>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</si>
  <si>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</si>
  <si>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</si>
  <si>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</si>
  <si>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</si>
  <si>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</si>
  <si>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</si>
  <si>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</si>
  <si>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</si>
  <si>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</si>
  <si>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</si>
  <si>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</si>
  <si>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</si>
  <si>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</si>
  <si>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</si>
  <si>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</si>
  <si>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</si>
  <si>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</si>
  <si>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</si>
  <si>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</si>
  <si>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</si>
  <si>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</si>
  <si>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</si>
  <si>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</si>
  <si>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</si>
  <si>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</si>
  <si>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</si>
  <si>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</si>
  <si>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</si>
  <si>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</si>
  <si>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</si>
  <si>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</si>
  <si>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</si>
  <si>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</si>
  <si>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</si>
  <si>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</si>
  <si>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</si>
  <si>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</si>
  <si>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</si>
  <si>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</si>
  <si>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</si>
  <si>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</si>
  <si>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</si>
  <si>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</si>
  <si>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</si>
  <si>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</si>
  <si>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</si>
  <si>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</si>
  <si>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</si>
  <si>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</si>
  <si>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</si>
  <si>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</si>
  <si>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</si>
  <si>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</si>
  <si>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</si>
  <si>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</si>
  <si>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</si>
  <si>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</si>
  <si>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</si>
  <si>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</si>
  <si>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</si>
  <si>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</si>
  <si>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</si>
  <si>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</si>
  <si>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</si>
  <si>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</si>
  <si>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</si>
  <si>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</si>
  <si>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</si>
  <si>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</si>
  <si>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</si>
  <si>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</si>
  <si>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</si>
  <si>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</si>
  <si>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</si>
  <si>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</si>
  <si>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</si>
  <si>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</si>
  <si>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</si>
  <si>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</si>
  <si>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</si>
  <si>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</si>
  <si>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</si>
  <si>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</si>
  <si>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</si>
  <si>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</si>
  <si>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</si>
  <si>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</si>
  <si>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</si>
  <si>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</si>
  <si>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</si>
  <si>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</si>
  <si>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</si>
  <si>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</si>
  <si>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</si>
  <si>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</si>
  <si>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</si>
  <si>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</si>
  <si>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</si>
  <si>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</si>
  <si>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</si>
  <si>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</si>
  <si>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</si>
  <si>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</si>
  <si>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</si>
  <si>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</si>
  <si>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</si>
  <si>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</si>
  <si>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</si>
  <si>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</si>
  <si>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</si>
  <si>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</si>
  <si>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</si>
  <si>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</si>
  <si>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</si>
  <si>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</si>
  <si>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</si>
  <si>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</si>
  <si>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</si>
  <si>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</si>
  <si>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</si>
  <si>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</si>
  <si>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</si>
  <si>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</si>
  <si>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</si>
  <si>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</si>
  <si>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</si>
  <si>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</si>
  <si>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</si>
  <si>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</si>
  <si>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</si>
  <si>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</si>
  <si>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</si>
  <si>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</si>
  <si>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</si>
  <si>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</si>
  <si>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</si>
  <si>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</si>
  <si>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</si>
  <si>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</si>
  <si>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</si>
  <si>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</si>
  <si>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</si>
  <si>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</si>
  <si>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</si>
  <si>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</si>
  <si>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</si>
  <si>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</si>
  <si>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</si>
  <si>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</si>
  <si>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</si>
  <si>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</si>
  <si>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</si>
  <si>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</si>
  <si>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</si>
  <si>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</si>
  <si>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</si>
  <si>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</si>
  <si>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</si>
  <si>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</si>
  <si>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</si>
  <si>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</si>
  <si>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</si>
  <si>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</si>
  <si>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</si>
  <si>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</si>
  <si>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</si>
  <si>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</si>
  <si>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</si>
  <si>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</si>
  <si>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</si>
  <si>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</si>
  <si>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</si>
  <si>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</si>
  <si>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</si>
  <si>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</si>
  <si>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</si>
  <si>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</si>
  <si>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</si>
  <si>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</si>
  <si>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</si>
  <si>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</si>
  <si>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</si>
  <si>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</si>
  <si>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</si>
  <si>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</si>
  <si>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</si>
  <si>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</si>
  <si>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</si>
  <si>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</si>
  <si>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</si>
  <si>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</si>
  <si>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</si>
  <si>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</si>
  <si>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</si>
  <si>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</si>
  <si>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</si>
  <si>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</si>
  <si>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</si>
  <si>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</si>
  <si>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</si>
  <si>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</si>
  <si>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</si>
  <si>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</si>
  <si>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</si>
  <si>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</si>
  <si>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</si>
  <si>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</si>
  <si>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</si>
  <si>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</si>
  <si>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</si>
  <si>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</si>
  <si>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</si>
  <si>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</si>
  <si>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</si>
  <si>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</si>
  <si>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</si>
  <si>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</si>
  <si>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</si>
  <si>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</si>
  <si>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</si>
  <si>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</si>
  <si>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</si>
  <si>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</si>
  <si>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</si>
  <si>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</si>
  <si>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</si>
  <si>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</si>
  <si>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</si>
  <si>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</si>
  <si>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</si>
  <si>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</si>
  <si>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</si>
  <si>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</si>
  <si>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</si>
  <si>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</si>
  <si>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</si>
  <si>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</si>
  <si>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</si>
  <si>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</si>
  <si>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</si>
  <si>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</si>
  <si>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</si>
  <si>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</si>
  <si>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</si>
  <si>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</si>
  <si>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</si>
  <si>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</si>
  <si>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</si>
  <si>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</si>
  <si>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</si>
  <si>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</si>
  <si>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</si>
  <si>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</si>
  <si>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</si>
  <si>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</si>
  <si>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</si>
  <si>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</si>
  <si>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</si>
  <si>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</si>
  <si>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</si>
  <si>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</si>
  <si>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</si>
  <si>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</si>
  <si>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</si>
  <si>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</si>
  <si>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</si>
  <si>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</si>
  <si>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</si>
  <si>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</si>
  <si>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</si>
  <si>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</si>
  <si>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</si>
  <si>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</si>
  <si>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</si>
  <si>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</si>
  <si>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</si>
  <si>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</si>
  <si>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</si>
  <si>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</si>
  <si>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</si>
  <si>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</si>
  <si>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</si>
  <si>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</si>
  <si>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</si>
  <si>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</si>
  <si>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</si>
  <si>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</si>
  <si>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</si>
  <si>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</si>
  <si>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</si>
  <si>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</si>
  <si>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</si>
  <si>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</si>
  <si>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</si>
  <si>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</si>
  <si>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</si>
  <si>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</si>
  <si>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</si>
  <si>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</si>
  <si>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</si>
  <si>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</si>
  <si>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</si>
  <si>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</si>
  <si>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</si>
  <si>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</si>
  <si>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</si>
  <si>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</si>
  <si>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</si>
  <si>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</si>
  <si>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</si>
  <si>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</si>
  <si>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</si>
  <si>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</si>
  <si>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</si>
  <si>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</si>
  <si>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</si>
  <si>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</si>
  <si>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</si>
  <si>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</si>
  <si>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</si>
  <si>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</si>
  <si>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</si>
  <si>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</si>
  <si>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</si>
  <si>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</si>
  <si>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</si>
  <si>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</si>
  <si>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</si>
  <si>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</si>
  <si>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</si>
  <si>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</si>
  <si>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</si>
  <si>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</si>
  <si>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</si>
  <si>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</si>
  <si>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</si>
  <si>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</si>
  <si>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</si>
  <si>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</si>
  <si>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</si>
  <si>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</si>
  <si>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</si>
  <si>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</si>
  <si>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</si>
  <si>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</si>
  <si>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</si>
  <si>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</si>
  <si>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</si>
  <si>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</si>
  <si>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</si>
  <si>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</si>
  <si>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</si>
  <si>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</si>
  <si>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</si>
  <si>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</si>
  <si>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</si>
  <si>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</si>
  <si>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</si>
  <si>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</si>
  <si>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</si>
  <si>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</si>
  <si>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</si>
  <si>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</si>
  <si>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</si>
  <si>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</si>
  <si>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</si>
  <si>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</si>
  <si>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</si>
  <si>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</si>
  <si>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</si>
  <si>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</si>
  <si>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</si>
  <si>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</si>
  <si>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</si>
  <si>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</si>
  <si>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</si>
  <si>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</si>
  <si>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</si>
  <si>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</si>
  <si>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</si>
  <si>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</si>
  <si>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</si>
  <si>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</si>
  <si>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</si>
  <si>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</si>
  <si>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</si>
  <si>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</si>
  <si>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</si>
  <si>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</si>
  <si>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</si>
  <si>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</si>
  <si>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</si>
  <si>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</si>
  <si>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</si>
  <si>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</si>
  <si>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</si>
  <si>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</si>
  <si>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</si>
  <si>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</si>
  <si>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</si>
  <si>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</si>
  <si>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</si>
  <si>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</si>
  <si>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</si>
  <si>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</si>
  <si>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</si>
  <si>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</si>
  <si>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</si>
  <si>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</si>
  <si>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</si>
  <si>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</si>
  <si>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</si>
  <si>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</si>
  <si>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</si>
  <si>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</si>
  <si>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</si>
  <si>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</si>
  <si>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</si>
  <si>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</si>
  <si>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</si>
  <si>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</si>
  <si>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</si>
  <si>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</si>
  <si>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</si>
  <si>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</si>
  <si>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</si>
  <si>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</si>
  <si>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</si>
  <si>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</si>
  <si>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</si>
  <si>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</si>
  <si>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</si>
  <si>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</si>
  <si>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</si>
  <si>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</si>
  <si>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</si>
  <si>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</si>
  <si>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</si>
  <si>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</si>
  <si>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</si>
  <si>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</si>
  <si>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</si>
  <si>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</si>
  <si>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</si>
  <si>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</si>
  <si>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</si>
  <si>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</si>
  <si>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</si>
  <si>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</si>
  <si>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</si>
  <si>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</si>
  <si>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</si>
  <si>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</si>
  <si>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</si>
  <si>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</si>
  <si>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</si>
  <si>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</si>
  <si>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</si>
  <si>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</si>
  <si>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</si>
  <si>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</si>
  <si>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</si>
  <si>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</si>
  <si>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</si>
  <si>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</si>
  <si>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</si>
  <si>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</si>
  <si>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</si>
  <si>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</si>
  <si>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</si>
  <si>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</si>
  <si>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</si>
  <si>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</si>
  <si>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</si>
  <si>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</si>
  <si>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</si>
  <si>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</si>
  <si>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</si>
  <si>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</si>
  <si>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</si>
  <si>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</si>
  <si>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</si>
  <si>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</si>
  <si>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</si>
  <si>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</si>
  <si>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</si>
  <si>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</si>
  <si>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</si>
  <si>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</si>
  <si>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</si>
  <si>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</si>
  <si>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</si>
  <si>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</si>
  <si>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</si>
  <si>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</si>
  <si>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</si>
  <si>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</si>
  <si>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</si>
  <si>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</si>
  <si>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</si>
  <si>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</si>
  <si>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</si>
  <si>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</si>
  <si>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</si>
  <si>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</si>
  <si>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</si>
  <si>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</si>
  <si>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</si>
  <si>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</si>
  <si>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</si>
  <si>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</si>
  <si>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</si>
  <si>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</si>
  <si>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</si>
  <si>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</si>
  <si>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</si>
  <si>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</si>
  <si>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</si>
  <si>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</si>
  <si>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</si>
  <si>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</si>
  <si>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</si>
  <si>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</si>
  <si>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</si>
  <si>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</si>
  <si>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</si>
  <si>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</si>
  <si>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</si>
  <si>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</si>
  <si>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</si>
  <si>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</si>
  <si>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</si>
  <si>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</si>
  <si>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</si>
  <si>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</si>
  <si>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</si>
  <si>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</si>
  <si>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</si>
  <si>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</si>
  <si>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</si>
  <si>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</si>
  <si>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</si>
  <si>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</si>
  <si>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</si>
  <si>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</si>
  <si>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</si>
  <si>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</si>
  <si>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</si>
  <si>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</si>
  <si>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</si>
  <si>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</si>
  <si>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</si>
  <si>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</si>
  <si>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</si>
  <si>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</si>
  <si>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</si>
  <si>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</si>
  <si>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</si>
  <si>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</si>
  <si>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</si>
  <si>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</si>
  <si>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</si>
  <si>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</si>
  <si>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</si>
  <si>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</si>
  <si>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</si>
  <si>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</si>
  <si>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</si>
  <si>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</si>
  <si>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</si>
  <si>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</si>
  <si>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</si>
  <si>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</si>
  <si>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</si>
  <si>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</si>
  <si>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</si>
  <si>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</si>
  <si>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</si>
  <si>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</si>
  <si>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</si>
  <si>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</si>
  <si>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</si>
  <si>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</si>
  <si>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</si>
  <si>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</si>
  <si>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</si>
  <si>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</si>
  <si>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</si>
  <si>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</si>
  <si>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</si>
  <si>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</si>
  <si>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</si>
  <si>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</si>
  <si>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</si>
  <si>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</si>
  <si>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</si>
  <si>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</si>
  <si>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</si>
  <si>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</si>
  <si>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</si>
  <si>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</si>
  <si>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</si>
  <si>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</si>
  <si>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</si>
  <si>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</si>
  <si>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</si>
  <si>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</si>
  <si>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</si>
  <si>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</si>
  <si>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</si>
  <si>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</si>
  <si>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</si>
  <si>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</si>
  <si>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</si>
  <si>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</si>
  <si>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</si>
  <si>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</si>
  <si>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</si>
  <si>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</si>
  <si>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</si>
  <si>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</si>
  <si>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</si>
  <si>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</si>
  <si>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</si>
  <si>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</si>
  <si>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</si>
  <si>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</si>
  <si>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</si>
  <si>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</si>
  <si>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</si>
  <si>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</si>
  <si>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</si>
  <si>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</si>
  <si>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</si>
  <si>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</si>
  <si>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</si>
  <si>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</si>
  <si>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</si>
  <si>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</si>
  <si>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</si>
  <si>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</si>
  <si>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</si>
  <si>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</si>
  <si>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</si>
  <si>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</si>
  <si>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</si>
  <si>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</si>
  <si>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</si>
  <si>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</si>
  <si>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</si>
  <si>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</si>
  <si>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</si>
  <si>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</si>
  <si>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</si>
  <si>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</si>
  <si>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</si>
  <si>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</si>
  <si>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</si>
  <si>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</si>
  <si>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</si>
  <si>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</si>
  <si>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</si>
  <si>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</si>
  <si>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</si>
  <si>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</si>
  <si>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</si>
  <si>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</si>
  <si>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</si>
  <si>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</si>
  <si>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</si>
  <si>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</si>
  <si>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</si>
  <si>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</si>
  <si>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</si>
  <si>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</si>
  <si>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</si>
  <si>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</si>
  <si>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</si>
  <si>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</si>
  <si>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</si>
  <si>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</si>
  <si>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</si>
  <si>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</si>
  <si>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</si>
  <si>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</si>
  <si>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</si>
  <si>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</si>
  <si>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</si>
  <si>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</si>
  <si>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</si>
  <si>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</si>
  <si>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</si>
  <si>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</si>
  <si>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</si>
  <si>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</si>
  <si>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</si>
  <si>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</si>
  <si>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</si>
  <si>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</si>
  <si>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</si>
  <si>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</si>
  <si>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</si>
  <si>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</si>
  <si>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</si>
  <si>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</si>
  <si>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</si>
  <si>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</si>
  <si>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</si>
  <si>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</si>
  <si>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</si>
  <si>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</si>
  <si>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</si>
  <si>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</si>
  <si>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</si>
  <si>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</si>
  <si>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</si>
  <si>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</si>
  <si>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</si>
  <si>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</si>
  <si>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</si>
  <si>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</si>
  <si>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</si>
  <si>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</si>
  <si>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</si>
  <si>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</si>
  <si>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</si>
  <si>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</si>
  <si>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</si>
  <si>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</si>
  <si>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</si>
  <si>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</si>
  <si>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</si>
  <si>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</si>
  <si>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</si>
  <si>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</si>
  <si>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</si>
  <si>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</si>
  <si>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</si>
  <si>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</si>
  <si>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</si>
  <si>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</si>
  <si>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</si>
  <si>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</si>
  <si>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</si>
  <si>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</si>
  <si>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</si>
  <si>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</si>
  <si>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</si>
  <si>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</si>
  <si>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</si>
  <si>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</si>
  <si>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</si>
  <si>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</si>
  <si>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</si>
  <si>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</si>
  <si>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</si>
  <si>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</si>
  <si>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</si>
  <si>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</si>
  <si>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</si>
  <si>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</si>
  <si>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</si>
  <si>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</si>
  <si>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</si>
  <si>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</si>
  <si>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</si>
  <si>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</si>
  <si>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</si>
  <si>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</si>
  <si>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</si>
  <si>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</si>
  <si>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</si>
  <si>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</si>
  <si>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</si>
  <si>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</si>
  <si>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</si>
  <si>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</si>
  <si>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</si>
  <si>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</si>
  <si>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</si>
  <si>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</si>
  <si>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</si>
  <si>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</si>
  <si>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</si>
  <si>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</si>
  <si>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</si>
  <si>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</si>
  <si>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</si>
  <si>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</si>
  <si>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</si>
  <si>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</si>
  <si>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</si>
  <si>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</si>
  <si>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</si>
  <si>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</si>
  <si>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</si>
  <si>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</si>
  <si>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</si>
  <si>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</si>
  <si>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</si>
  <si>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</si>
  <si>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</si>
  <si>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</si>
  <si>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</si>
  <si>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</si>
  <si>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</si>
  <si>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</si>
  <si>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</si>
  <si>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</si>
  <si>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</si>
  <si>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</si>
  <si>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</si>
  <si>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</si>
  <si>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</si>
  <si>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</si>
  <si>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</si>
  <si>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</si>
  <si>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</si>
  <si>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</si>
  <si>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</si>
  <si>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</si>
  <si>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</si>
  <si>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</si>
  <si>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</si>
  <si>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</si>
  <si>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</si>
  <si>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</si>
  <si>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</si>
  <si>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</si>
  <si>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</si>
  <si>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</si>
  <si>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</si>
  <si>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</si>
  <si>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</si>
  <si>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</si>
  <si>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</si>
  <si>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</si>
  <si>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</si>
  <si>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</si>
  <si>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</si>
  <si>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</si>
  <si>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</si>
  <si>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</si>
  <si>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</si>
  <si>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</si>
  <si>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</si>
  <si>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</si>
  <si>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</si>
  <si>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</si>
  <si>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</si>
  <si>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</si>
  <si>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</si>
  <si>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</si>
  <si>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</si>
  <si>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</si>
  <si>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</si>
  <si>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</si>
  <si>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</si>
  <si>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</si>
  <si>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</si>
  <si>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</si>
  <si>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</si>
  <si>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</si>
  <si>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</si>
  <si>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</si>
  <si>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</si>
  <si>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</si>
  <si>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</si>
  <si>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</si>
  <si>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</si>
  <si>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</si>
  <si>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</si>
  <si>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</si>
  <si>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</si>
  <si>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</si>
  <si>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</si>
  <si>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</si>
  <si>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</si>
  <si>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</si>
  <si>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</si>
  <si>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</si>
  <si>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</si>
  <si>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</si>
  <si>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</si>
  <si>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</si>
  <si>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</si>
  <si>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</si>
  <si>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</si>
  <si>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</si>
  <si>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</si>
  <si>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</si>
  <si>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</si>
  <si>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</si>
  <si>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</si>
  <si>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</si>
  <si>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</si>
  <si>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</si>
  <si>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</si>
  <si>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</si>
  <si>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</si>
  <si>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</si>
  <si>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</si>
  <si>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</si>
  <si>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</si>
  <si>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</si>
  <si>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</si>
  <si>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</si>
  <si>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</si>
  <si>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</si>
  <si>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</si>
  <si>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</si>
  <si>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</si>
  <si>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</si>
  <si>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</si>
  <si>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</si>
  <si>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</si>
  <si>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</si>
  <si>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</si>
  <si>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</si>
  <si>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</si>
  <si>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</si>
  <si>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</si>
  <si>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</si>
  <si>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</si>
  <si>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</si>
  <si>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</si>
  <si>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</si>
  <si>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</si>
  <si>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</si>
  <si>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</si>
  <si>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</si>
  <si>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</si>
  <si>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</si>
  <si>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</si>
  <si>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</si>
  <si>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</si>
  <si>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</si>
  <si>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</si>
  <si>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</si>
  <si>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</si>
  <si>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</si>
  <si>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</si>
  <si>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</si>
  <si>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</si>
  <si>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</si>
  <si>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</si>
  <si>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</si>
  <si>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</si>
  <si>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</si>
  <si>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</si>
  <si>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</si>
  <si>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</si>
  <si>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</si>
  <si>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</si>
  <si>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</si>
  <si>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</si>
  <si>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</si>
  <si>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</si>
  <si>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</si>
  <si>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</si>
  <si>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</si>
  <si>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</si>
  <si>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</si>
  <si>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</si>
  <si>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</si>
  <si>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</si>
  <si>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</si>
  <si>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</si>
  <si>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</si>
  <si>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</si>
  <si>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</si>
  <si>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</si>
  <si>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</si>
  <si>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</si>
  <si>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</si>
  <si>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</si>
  <si>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</si>
  <si>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</si>
  <si>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</si>
  <si>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</si>
  <si>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</si>
  <si>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</si>
  <si>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</si>
  <si>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</si>
  <si>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</si>
  <si>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</si>
  <si>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</si>
  <si>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</si>
  <si>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</si>
  <si>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</si>
  <si>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</si>
  <si>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</si>
  <si>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</si>
  <si>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</si>
  <si>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</si>
  <si>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</si>
  <si>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</si>
  <si>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</si>
  <si>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</si>
  <si>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</si>
  <si>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</si>
  <si>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</si>
  <si>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</si>
  <si>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</si>
  <si>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</si>
  <si>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</si>
  <si>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</si>
  <si>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</si>
  <si>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</si>
  <si>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</si>
  <si>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</si>
  <si>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</si>
  <si>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</si>
  <si>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</si>
  <si>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</si>
  <si>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</si>
  <si>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</si>
  <si>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</si>
  <si>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</si>
  <si>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</si>
  <si>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</si>
  <si>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</si>
  <si>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</si>
  <si>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</si>
  <si>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</si>
  <si>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</si>
  <si>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</si>
  <si>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</si>
  <si>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</si>
  <si>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</si>
  <si>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</si>
  <si>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</si>
  <si>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</si>
  <si>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</si>
  <si>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</si>
  <si>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</si>
  <si>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</si>
  <si>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</si>
  <si>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</si>
  <si>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</si>
  <si>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</si>
  <si>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</si>
  <si>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</si>
  <si>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</si>
  <si>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</si>
  <si>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</si>
  <si>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</si>
  <si>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</si>
  <si>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</si>
  <si>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</si>
  <si>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</si>
  <si>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</si>
  <si>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</si>
  <si>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</si>
  <si>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</si>
  <si>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</si>
  <si>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</si>
  <si>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</si>
  <si>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</si>
  <si>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</si>
  <si>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</si>
  <si>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</si>
  <si>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</si>
  <si>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</si>
  <si>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</si>
  <si>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</si>
  <si>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</si>
  <si>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</si>
  <si>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</si>
  <si>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</si>
  <si>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</si>
  <si>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</si>
  <si>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</si>
  <si>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</si>
  <si>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</si>
  <si>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</si>
  <si>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</si>
  <si>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</si>
  <si>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</si>
  <si>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</si>
  <si>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</si>
  <si>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</si>
  <si>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</si>
  <si>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</si>
  <si>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</si>
  <si>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</si>
  <si>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</si>
  <si>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</si>
  <si>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</si>
  <si>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</si>
  <si>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</si>
  <si>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</si>
  <si>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</si>
  <si>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</si>
  <si>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</si>
  <si>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</si>
  <si>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</si>
  <si>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</si>
  <si>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</si>
  <si>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</si>
  <si>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</si>
  <si>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</si>
  <si>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</si>
  <si>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</si>
  <si>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</si>
  <si>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</si>
  <si>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</si>
  <si>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</si>
  <si>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</si>
  <si>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</si>
  <si>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</si>
  <si>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</si>
  <si>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</si>
  <si>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</si>
  <si>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</si>
  <si>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</si>
  <si>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</si>
  <si>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</si>
  <si>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</si>
  <si>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</si>
  <si>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</si>
  <si>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</si>
  <si>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</si>
  <si>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</si>
  <si>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</si>
  <si>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</si>
  <si>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</si>
  <si>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</si>
  <si>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</si>
  <si>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</si>
  <si>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</si>
  <si>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</si>
  <si>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</si>
  <si>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</si>
  <si>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</si>
  <si>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</si>
  <si>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</si>
  <si>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</si>
  <si>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</si>
  <si>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</si>
  <si>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</si>
  <si>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</si>
  <si>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</si>
  <si>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</si>
  <si>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</si>
  <si>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</si>
  <si>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</si>
  <si>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</si>
  <si>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</si>
  <si>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</si>
  <si>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</si>
  <si>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</si>
  <si>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</si>
  <si>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</si>
  <si>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</si>
  <si>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</si>
  <si>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</si>
  <si>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</si>
  <si>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</si>
  <si>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</si>
  <si>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</si>
  <si>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</si>
  <si>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</si>
  <si>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</si>
  <si>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</si>
  <si>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</si>
  <si>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</si>
  <si>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</si>
  <si>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</si>
  <si>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</si>
  <si>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</si>
  <si>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</si>
  <si>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</si>
  <si>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</si>
  <si>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</si>
  <si>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</si>
  <si>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</si>
  <si>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</si>
  <si>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</si>
  <si>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</si>
  <si>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</si>
  <si>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</si>
  <si>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</si>
  <si>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</si>
  <si>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</si>
  <si>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</si>
  <si>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</si>
  <si>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</si>
  <si>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</si>
  <si>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</si>
  <si>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</si>
  <si>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</si>
  <si>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</si>
  <si>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</si>
  <si>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</si>
  <si>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</si>
  <si>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</si>
  <si>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</si>
  <si>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</si>
  <si>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</si>
  <si>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</si>
  <si>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</si>
  <si>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</si>
  <si>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</si>
  <si>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</si>
  <si>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</si>
  <si>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</si>
  <si>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</si>
  <si>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</si>
  <si>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</si>
  <si>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</si>
  <si>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</si>
  <si>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</si>
  <si>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</si>
  <si>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</si>
  <si>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</si>
  <si>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</si>
  <si>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</si>
  <si>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</si>
  <si>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</si>
  <si>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</si>
  <si>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</si>
  <si>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</si>
  <si>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</si>
  <si>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</si>
  <si>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</si>
  <si>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</si>
  <si>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</si>
  <si>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</si>
  <si>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</si>
  <si>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</si>
  <si>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</si>
  <si>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</si>
  <si>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</si>
  <si>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</si>
  <si>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</si>
  <si>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</si>
  <si>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</si>
  <si>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</si>
  <si>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</si>
  <si>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</si>
  <si>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</si>
  <si>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</si>
  <si>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</si>
  <si>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</si>
  <si>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</si>
  <si>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</si>
  <si>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</si>
  <si>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</si>
  <si>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</si>
  <si>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</si>
  <si>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</si>
  <si>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</si>
  <si>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</si>
  <si>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</si>
  <si>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</si>
  <si>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</si>
  <si>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</si>
  <si>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</si>
  <si>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</si>
  <si>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</si>
  <si>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</si>
  <si>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</si>
  <si>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</si>
  <si>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</si>
  <si>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</si>
  <si>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</si>
  <si>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</si>
  <si>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</si>
  <si>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</si>
  <si>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</si>
  <si>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</si>
  <si>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</si>
  <si>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</si>
  <si>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</si>
  <si>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</si>
  <si>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</si>
  <si>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</si>
  <si>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</si>
  <si>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</si>
  <si>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</si>
  <si>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</si>
  <si>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</si>
  <si>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</si>
  <si>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</si>
  <si>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</si>
  <si>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</si>
  <si>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</si>
  <si>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</si>
  <si>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</si>
  <si>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</si>
  <si>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</si>
  <si>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</si>
  <si>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</si>
  <si>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</si>
  <si>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</si>
  <si>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</si>
  <si>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</si>
  <si>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</si>
  <si>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</si>
  <si>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</si>
  <si>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</si>
  <si>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</si>
  <si>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</si>
  <si>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</si>
  <si>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</si>
  <si>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</si>
  <si>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</si>
  <si>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</si>
  <si>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</si>
  <si>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</si>
  <si>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</si>
  <si>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</si>
  <si>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</si>
  <si>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</si>
  <si>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</si>
  <si>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</si>
  <si>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</si>
  <si>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</si>
  <si>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</si>
  <si>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</si>
  <si>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</si>
  <si>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</si>
  <si>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</si>
  <si>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</si>
  <si>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</si>
  <si>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</si>
  <si>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</si>
  <si>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</si>
  <si>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</si>
  <si>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</si>
  <si>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</si>
  <si>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</si>
  <si>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</si>
  <si>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</si>
  <si>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</si>
  <si>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</si>
  <si>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</si>
  <si>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</si>
  <si>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</si>
  <si>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</si>
  <si>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</si>
  <si>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</si>
  <si>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</si>
  <si>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</si>
  <si>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</si>
  <si>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</si>
  <si>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</si>
  <si>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</si>
  <si>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</si>
  <si>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</si>
  <si>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</si>
  <si>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</si>
  <si>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</si>
  <si>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</si>
  <si>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</si>
  <si>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</si>
  <si>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</si>
  <si>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</si>
  <si>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</si>
  <si>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</si>
  <si>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</si>
  <si>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</si>
  <si>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</si>
  <si>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</si>
  <si>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</si>
  <si>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</si>
  <si>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</si>
  <si>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</si>
  <si>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</si>
  <si>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</si>
  <si>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</si>
  <si>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</si>
  <si>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</si>
  <si>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</si>
  <si>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</si>
  <si>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</si>
  <si>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</si>
  <si>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</si>
  <si>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</si>
  <si>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</si>
  <si>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</si>
  <si>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</si>
  <si>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</si>
  <si>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</si>
  <si>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</si>
  <si>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</si>
  <si>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</si>
  <si>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</si>
  <si>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</si>
  <si>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</si>
  <si>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</si>
  <si>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</si>
  <si>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</si>
  <si>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</si>
  <si>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</si>
  <si>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</si>
  <si>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</si>
  <si>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</si>
  <si>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</si>
  <si>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</si>
  <si>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</si>
  <si>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</si>
  <si>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</si>
  <si>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</si>
  <si>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</si>
  <si>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</si>
  <si>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</si>
  <si>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</si>
  <si>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</si>
  <si>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</si>
  <si>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</si>
  <si>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</si>
  <si>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</si>
  <si>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</si>
  <si>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</si>
  <si>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</si>
  <si>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</si>
  <si>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</si>
  <si>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</si>
  <si>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</si>
  <si>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</si>
  <si>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</si>
  <si>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</si>
  <si>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</si>
  <si>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</si>
  <si>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</si>
  <si>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</si>
  <si>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</si>
  <si>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</si>
  <si>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</si>
  <si>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</si>
  <si>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</si>
  <si>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</si>
  <si>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</si>
  <si>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</si>
  <si>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</si>
  <si>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</si>
  <si>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</si>
  <si>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</si>
  <si>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</si>
  <si>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</si>
  <si>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</si>
  <si>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</si>
  <si>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</si>
  <si>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</si>
  <si>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</si>
  <si>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</si>
  <si>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</si>
  <si>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</si>
  <si>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</si>
  <si>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</si>
  <si>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</si>
  <si>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</si>
  <si>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</si>
  <si>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</si>
  <si>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</si>
  <si>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</si>
  <si>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</si>
  <si>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</si>
  <si>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</si>
  <si>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</si>
  <si>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</si>
  <si>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</si>
  <si>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</si>
  <si>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</si>
  <si>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</si>
  <si>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</si>
  <si>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</si>
  <si>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</si>
  <si>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</si>
  <si>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</si>
  <si>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</si>
  <si>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</si>
  <si>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</si>
  <si>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</si>
  <si>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</si>
  <si>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</si>
  <si>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</si>
  <si>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</si>
  <si>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</si>
  <si>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</si>
  <si>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</si>
  <si>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</si>
  <si>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</si>
  <si>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</si>
  <si>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</si>
  <si>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</si>
  <si>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</si>
  <si>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</si>
  <si>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</si>
  <si>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</si>
  <si>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</si>
  <si>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</si>
  <si>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</si>
  <si>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</si>
  <si>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</si>
  <si>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</si>
  <si>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</si>
  <si>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</si>
  <si>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</si>
  <si>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</si>
  <si>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</si>
  <si>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</si>
  <si>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</si>
  <si>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</si>
  <si>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</si>
  <si>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</si>
  <si>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</si>
  <si>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</si>
  <si>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</si>
  <si>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</si>
  <si>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</si>
  <si>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</si>
  <si>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</si>
  <si>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</si>
  <si>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</si>
  <si>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</si>
  <si>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</si>
  <si>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</si>
  <si>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</si>
  <si>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</si>
  <si>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</si>
  <si>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</si>
  <si>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</si>
  <si>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</si>
  <si>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</si>
  <si>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</si>
  <si>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</si>
  <si>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</si>
  <si>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</si>
  <si>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</si>
  <si>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</si>
  <si>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</si>
  <si>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</si>
  <si>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</si>
  <si>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</si>
  <si>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</si>
  <si>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</si>
  <si>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</si>
  <si>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</si>
  <si>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</si>
  <si>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</si>
  <si>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</si>
  <si>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</si>
  <si>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</si>
  <si>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</si>
  <si>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</si>
  <si>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</si>
  <si>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</si>
  <si>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</si>
  <si>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</si>
  <si>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</si>
  <si>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</si>
  <si>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</si>
  <si>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</si>
  <si>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</si>
  <si>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</si>
  <si>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</si>
  <si>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</si>
  <si>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</si>
  <si>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</si>
  <si>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</si>
  <si>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</si>
  <si>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</si>
  <si>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</si>
  <si>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</si>
  <si>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</si>
  <si>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</si>
  <si>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</si>
  <si>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</si>
  <si>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</si>
  <si>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</si>
  <si>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</si>
  <si>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</si>
  <si>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</si>
  <si>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</si>
  <si>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</si>
  <si>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</si>
  <si>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</si>
  <si>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</si>
  <si>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</si>
  <si>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</si>
  <si>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</si>
  <si>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</si>
  <si>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</si>
  <si>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</si>
  <si>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</si>
  <si>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</si>
  <si>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</si>
  <si>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</si>
  <si>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</si>
  <si>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</si>
  <si>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</si>
  <si>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</si>
  <si>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</si>
  <si>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</si>
  <si>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</si>
  <si>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</si>
  <si>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</si>
  <si>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</si>
  <si>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</si>
  <si>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</si>
  <si>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</si>
  <si>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</si>
  <si>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</si>
  <si>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</si>
  <si>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</si>
  <si>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</si>
  <si>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</si>
  <si>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</si>
  <si>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</si>
  <si>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</si>
  <si>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</si>
  <si>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</si>
  <si>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</si>
  <si>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</si>
  <si>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</si>
  <si>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</si>
  <si>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</si>
  <si>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</si>
  <si>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</si>
  <si>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</si>
  <si>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</si>
  <si>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</si>
  <si>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</si>
  <si>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</si>
  <si>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</si>
  <si>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</si>
  <si>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</si>
  <si>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</si>
  <si>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</si>
  <si>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</si>
  <si>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</si>
  <si>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</si>
  <si>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</si>
  <si>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</si>
  <si>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</si>
  <si>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</si>
  <si>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</si>
  <si>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</si>
  <si>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</si>
  <si>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</si>
  <si>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</si>
  <si>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</si>
  <si>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</si>
  <si>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</si>
  <si>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</si>
  <si>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</si>
  <si>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</si>
  <si>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</si>
  <si>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</si>
  <si>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</si>
  <si>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</si>
  <si>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</si>
  <si>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</si>
  <si>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</si>
  <si>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</si>
  <si>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</si>
  <si>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</si>
  <si>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</si>
  <si>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</si>
  <si>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</si>
  <si>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</si>
  <si>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</si>
  <si>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</si>
  <si>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</si>
  <si>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</si>
  <si>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</si>
  <si>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</si>
  <si>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</si>
  <si>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</si>
  <si>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</si>
  <si>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</si>
  <si>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</si>
  <si>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</si>
  <si>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</si>
  <si>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</si>
  <si>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</si>
  <si>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</si>
  <si>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</si>
  <si>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</si>
  <si>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</si>
  <si>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</si>
  <si>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</si>
  <si>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</si>
  <si>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</si>
  <si>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</si>
  <si>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</si>
  <si>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</si>
  <si>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</si>
  <si>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</si>
  <si>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</si>
  <si>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</si>
  <si>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</si>
  <si>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</si>
  <si>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</si>
  <si>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</si>
  <si>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</si>
  <si>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</si>
  <si>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</si>
  <si>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</si>
  <si>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</si>
  <si>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</si>
  <si>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</si>
  <si>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</si>
  <si>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</si>
  <si>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</si>
  <si>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</si>
  <si>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</si>
  <si>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</si>
  <si>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</si>
  <si>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</si>
  <si>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</si>
  <si>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</si>
  <si>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</si>
  <si>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</si>
  <si>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</si>
  <si>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</si>
  <si>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</si>
  <si>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</si>
  <si>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</si>
  <si>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</si>
  <si>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</si>
  <si>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</si>
  <si>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</si>
  <si>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</si>
  <si>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</si>
  <si>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</si>
  <si>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</si>
  <si>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</si>
  <si>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</si>
  <si>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</si>
  <si>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</si>
  <si>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</si>
  <si>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</si>
  <si>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</si>
  <si>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</si>
  <si>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</si>
  <si>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</si>
  <si>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</si>
  <si>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</si>
  <si>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</si>
  <si>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</si>
  <si>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</si>
  <si>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</si>
  <si>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</si>
  <si>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</si>
  <si>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</si>
  <si>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</si>
  <si>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</si>
  <si>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</si>
  <si>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</si>
  <si>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</si>
  <si>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</si>
  <si>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</si>
  <si>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</si>
  <si>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</si>
  <si>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</si>
  <si>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</si>
  <si>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</si>
  <si>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</si>
  <si>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</si>
  <si>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</si>
  <si>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</si>
  <si>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</si>
  <si>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</si>
  <si>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</si>
  <si>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</si>
  <si>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</si>
  <si>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</si>
  <si>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</si>
  <si>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</si>
  <si>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</si>
  <si>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</si>
  <si>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</si>
  <si>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</si>
  <si>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</si>
  <si>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</si>
  <si>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</si>
  <si>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</si>
  <si>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</si>
  <si>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</si>
  <si>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</si>
  <si>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</si>
  <si>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</si>
  <si>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</si>
  <si>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</si>
  <si>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</si>
  <si>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</si>
  <si>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</si>
  <si>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</si>
  <si>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</si>
  <si>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</si>
  <si>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</si>
  <si>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</si>
  <si>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</si>
  <si>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</si>
  <si>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</si>
  <si>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</si>
  <si>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</si>
  <si>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</si>
  <si>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</si>
  <si>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</si>
  <si>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</si>
  <si>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</si>
  <si>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</si>
  <si>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</si>
  <si>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</si>
  <si>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</si>
  <si>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</si>
  <si>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</si>
  <si>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</si>
  <si>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</si>
  <si>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</si>
  <si>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</si>
  <si>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</si>
  <si>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</si>
  <si>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</si>
  <si>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</si>
  <si>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</si>
  <si>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</si>
  <si>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</si>
  <si>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</si>
  <si>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</si>
  <si>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</si>
  <si>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</si>
  <si>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</si>
  <si>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</si>
  <si>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</si>
  <si>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</si>
  <si>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</si>
  <si>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</si>
  <si>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</si>
  <si>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</si>
  <si>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</si>
  <si>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</si>
  <si>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</si>
  <si>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</si>
  <si>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</si>
  <si>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</si>
  <si>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</si>
  <si>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</si>
  <si>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</si>
  <si>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</si>
  <si>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</si>
  <si>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</si>
  <si>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</si>
  <si>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</si>
  <si>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</si>
  <si>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</si>
  <si>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</si>
  <si>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</si>
  <si>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</si>
  <si>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</si>
  <si>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</si>
  <si>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</si>
  <si>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</si>
  <si>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</si>
  <si>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</si>
  <si>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</si>
  <si>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</si>
  <si>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</si>
  <si>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</si>
  <si>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</si>
  <si>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</si>
  <si>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</si>
  <si>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</si>
  <si>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</si>
  <si>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</si>
  <si>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</si>
  <si>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</si>
  <si>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</si>
  <si>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</si>
  <si>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</si>
  <si>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</si>
  <si>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</si>
  <si>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</si>
  <si>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</si>
  <si>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</si>
  <si>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</si>
  <si>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</si>
  <si>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</si>
  <si>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</si>
  <si>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</si>
  <si>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</si>
  <si>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</si>
  <si>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</si>
  <si>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</si>
  <si>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</si>
  <si>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</si>
  <si>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</si>
  <si>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</si>
  <si>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</si>
  <si>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</si>
  <si>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</si>
  <si>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</si>
  <si>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</si>
  <si>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</si>
  <si>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</si>
  <si>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</si>
  <si>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</si>
  <si>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</si>
  <si>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</si>
  <si>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</si>
  <si>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</si>
  <si>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</si>
  <si>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</si>
  <si>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</si>
  <si>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</si>
  <si>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</si>
  <si>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</si>
  <si>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</si>
  <si>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</si>
  <si>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</si>
  <si>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</si>
  <si>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</si>
  <si>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</si>
  <si>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</si>
  <si>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</si>
  <si>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</si>
  <si>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</si>
  <si>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</si>
  <si>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</si>
  <si>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</si>
  <si>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</si>
  <si>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</si>
  <si>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</si>
  <si>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</si>
  <si>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</si>
  <si>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</si>
  <si>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</si>
  <si>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</si>
  <si>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</si>
  <si>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</si>
  <si>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</si>
  <si>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</si>
  <si>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</si>
  <si>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</si>
  <si>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</si>
  <si>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</si>
  <si>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</si>
  <si>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</si>
  <si>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</si>
  <si>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</si>
  <si>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</si>
  <si>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</si>
  <si>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</si>
  <si>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</si>
  <si>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</si>
  <si>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</si>
  <si>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</si>
  <si>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</si>
  <si>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</si>
  <si>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</si>
  <si>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</si>
  <si>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</si>
  <si>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</si>
  <si>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</si>
  <si>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</si>
  <si>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</si>
  <si>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</si>
  <si>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</si>
  <si>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</si>
  <si>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</si>
  <si>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</si>
  <si>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</si>
  <si>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</si>
  <si>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</si>
  <si>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</si>
  <si>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</si>
  <si>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</si>
  <si>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</si>
  <si>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</si>
  <si>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</si>
  <si>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</si>
  <si>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</si>
  <si>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</si>
  <si>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</si>
  <si>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</si>
  <si>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</si>
  <si>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</si>
  <si>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</si>
  <si>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</si>
  <si>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</si>
  <si>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</si>
  <si>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</si>
  <si>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</si>
  <si>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</si>
  <si>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</si>
  <si>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</si>
  <si>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</si>
  <si>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</si>
  <si>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</si>
  <si>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</si>
  <si>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</si>
  <si>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</si>
  <si>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</si>
  <si>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</si>
  <si>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</si>
  <si>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</si>
  <si>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</si>
  <si>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</si>
  <si>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</si>
  <si>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</si>
  <si>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</si>
  <si>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</si>
  <si>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</si>
  <si>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</si>
  <si>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</si>
  <si>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</si>
  <si>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</si>
  <si>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</si>
  <si>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</si>
  <si>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</si>
  <si>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</si>
  <si>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</si>
  <si>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</si>
  <si>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</si>
  <si>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</si>
  <si>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</si>
  <si>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</si>
  <si>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</si>
  <si>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</si>
  <si>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</si>
  <si>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</si>
  <si>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</si>
  <si>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</si>
  <si>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</si>
  <si>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</si>
  <si>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</si>
  <si>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</si>
  <si>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</si>
  <si>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</si>
  <si>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</si>
  <si>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</si>
  <si>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</si>
  <si>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</si>
  <si>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</si>
  <si>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</si>
  <si>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</si>
  <si>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</si>
  <si>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</si>
  <si>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</si>
  <si>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</si>
  <si>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</si>
  <si>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</si>
  <si>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</si>
  <si>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</si>
  <si>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</si>
  <si>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</si>
  <si>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</si>
  <si>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</si>
  <si>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</si>
  <si>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</si>
  <si>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</si>
  <si>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</si>
  <si>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</si>
  <si>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</si>
  <si>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</si>
  <si>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</si>
  <si>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</si>
  <si>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</si>
  <si>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</si>
  <si>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</si>
  <si>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</si>
  <si>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</si>
  <si>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</si>
  <si>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</si>
  <si>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</si>
  <si>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</si>
  <si>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</si>
  <si>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</si>
  <si>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</si>
  <si>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</si>
  <si>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</si>
  <si>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</si>
  <si>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</si>
  <si>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</si>
  <si>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</si>
  <si>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</si>
  <si>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</si>
  <si>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</si>
  <si>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</si>
  <si>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</si>
  <si>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</si>
  <si>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</si>
  <si>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</si>
  <si>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</si>
  <si>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</si>
  <si>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</si>
  <si>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</si>
  <si>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</si>
  <si>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</si>
  <si>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</si>
  <si>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</si>
  <si>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</si>
  <si>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</si>
  <si>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</si>
  <si>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</si>
  <si>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</si>
  <si>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</si>
  <si>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</si>
  <si>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</si>
  <si>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</si>
  <si>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</si>
  <si>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</si>
  <si>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</si>
  <si>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</si>
  <si>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</si>
  <si>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</si>
  <si>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</si>
  <si>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</si>
  <si>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</si>
  <si>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</si>
  <si>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</si>
  <si>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</si>
  <si>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</si>
  <si>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</si>
  <si>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</si>
  <si>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</si>
  <si>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</si>
  <si>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</si>
  <si>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</si>
  <si>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</si>
  <si>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</si>
  <si>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</si>
  <si>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</si>
  <si>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</si>
  <si>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</si>
  <si>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</si>
  <si>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</si>
  <si>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</si>
  <si>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</si>
  <si>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</si>
  <si>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</si>
  <si>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</si>
  <si>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</si>
  <si>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</si>
  <si>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</si>
  <si>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</si>
  <si>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</si>
  <si>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</si>
  <si>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</si>
  <si>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</si>
  <si>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</si>
  <si>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</si>
  <si>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</si>
  <si>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</si>
  <si>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</si>
  <si>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</si>
  <si>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</si>
  <si>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</si>
  <si>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</si>
  <si>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</si>
  <si>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</si>
  <si>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</si>
  <si>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</si>
  <si>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</si>
  <si>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</si>
  <si>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</si>
  <si>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</si>
  <si>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</si>
  <si>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</si>
  <si>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</si>
  <si>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</si>
  <si>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</si>
  <si>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</si>
  <si>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</si>
  <si>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</si>
  <si>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</si>
  <si>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</si>
  <si>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</si>
  <si>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</si>
  <si>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</si>
  <si>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</si>
  <si>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</si>
  <si>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</si>
  <si>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</si>
  <si>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</si>
  <si>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</si>
  <si>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</si>
  <si>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</si>
  <si>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</si>
  <si>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</si>
  <si>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</si>
  <si>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</si>
  <si>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</si>
  <si>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</si>
  <si>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</si>
  <si>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</si>
  <si>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</si>
  <si>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</si>
  <si>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</si>
  <si>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</si>
  <si>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</si>
  <si>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</si>
  <si>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</si>
  <si>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</si>
  <si>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</si>
  <si>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</si>
  <si>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</si>
  <si>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</si>
  <si>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</si>
  <si>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</si>
  <si>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</si>
  <si>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</si>
  <si>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</si>
  <si>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</si>
  <si>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</si>
  <si>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</si>
  <si>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</si>
  <si>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</si>
  <si>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</si>
  <si>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</si>
  <si>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</si>
  <si>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</si>
  <si>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</si>
  <si>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</si>
  <si>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</si>
  <si>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</si>
  <si>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</si>
  <si>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</si>
  <si>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</si>
  <si>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</si>
  <si>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</si>
  <si>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</si>
  <si>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</si>
  <si>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</si>
  <si>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</si>
  <si>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</si>
  <si>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</si>
  <si>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</si>
  <si>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</si>
  <si>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</si>
  <si>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</si>
  <si>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</si>
  <si>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</si>
  <si>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</si>
  <si>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</si>
  <si>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</si>
  <si>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</si>
  <si>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</si>
  <si>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</si>
  <si>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</si>
  <si>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</si>
  <si>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</si>
  <si>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</si>
  <si>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</si>
  <si>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</si>
  <si>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</si>
  <si>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</si>
  <si>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</si>
  <si>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</si>
  <si>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</si>
  <si>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</si>
  <si>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</si>
  <si>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</si>
  <si>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</si>
  <si>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</si>
  <si>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</si>
  <si>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</si>
  <si>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</si>
  <si>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</si>
  <si>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</si>
  <si>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</si>
  <si>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</si>
  <si>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</si>
  <si>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</si>
  <si>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</si>
  <si>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</si>
  <si>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</si>
  <si>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</si>
  <si>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</si>
  <si>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</si>
  <si>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</si>
  <si>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</si>
  <si>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</si>
  <si>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</si>
  <si>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</si>
  <si>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</si>
  <si>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</si>
  <si>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</si>
  <si>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</si>
  <si>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</si>
  <si>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</si>
  <si>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</si>
  <si>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</si>
  <si>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</si>
  <si>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</si>
  <si>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</si>
  <si>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</si>
  <si>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</si>
  <si>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</si>
  <si>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</si>
  <si>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</si>
  <si>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</si>
  <si>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</si>
  <si>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</si>
  <si>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</si>
  <si>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</si>
  <si>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</si>
  <si>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</si>
  <si>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</si>
  <si>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</si>
  <si>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</si>
  <si>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</si>
  <si>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</si>
  <si>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</si>
  <si>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</si>
  <si>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</si>
  <si>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</si>
  <si>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</si>
  <si>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</si>
  <si>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</si>
  <si>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</si>
  <si>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</si>
  <si>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</si>
  <si>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</si>
  <si>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</si>
  <si>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</si>
  <si>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</si>
  <si>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</si>
  <si>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</si>
  <si>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</si>
  <si>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</si>
  <si>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</si>
  <si>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</si>
  <si>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</si>
  <si>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</si>
  <si>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</si>
  <si>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</si>
  <si>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</si>
  <si>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</si>
  <si>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</si>
  <si>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</si>
  <si>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</si>
  <si>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</si>
  <si>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</si>
  <si>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</si>
  <si>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</si>
  <si>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</si>
  <si>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</si>
  <si>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</si>
  <si>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</si>
  <si>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</si>
  <si>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</si>
  <si>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</si>
  <si>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</si>
  <si>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</si>
  <si>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</si>
  <si>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</si>
  <si>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</si>
  <si>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</si>
  <si>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</si>
  <si>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</si>
  <si>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</si>
  <si>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</si>
  <si>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</si>
  <si>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</si>
  <si>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</si>
  <si>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</si>
  <si>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</si>
  <si>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</si>
  <si>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</si>
  <si>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</si>
  <si>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</si>
  <si>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</si>
  <si>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</si>
  <si>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</si>
  <si>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</si>
  <si>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</si>
  <si>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</si>
  <si>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</si>
  <si>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</si>
  <si>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</si>
  <si>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</si>
  <si>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</si>
  <si>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</si>
  <si>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</si>
  <si>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</si>
  <si>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</si>
  <si>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</si>
  <si>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</si>
  <si>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</si>
  <si>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</si>
  <si>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</si>
  <si>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</si>
  <si>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</si>
  <si>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</si>
  <si>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</si>
  <si>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</si>
  <si>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</si>
  <si>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</si>
  <si>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</si>
  <si>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</si>
  <si>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</si>
  <si>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</si>
  <si>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</si>
  <si>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</si>
  <si>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</si>
  <si>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</si>
  <si>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</si>
  <si>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</si>
  <si>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</si>
  <si>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</si>
  <si>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</si>
  <si>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</si>
  <si>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</si>
  <si>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</si>
  <si>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</si>
  <si>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</si>
  <si>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</si>
  <si>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</si>
  <si>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</si>
  <si>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</si>
  <si>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</si>
  <si>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</si>
  <si>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</si>
  <si>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</si>
  <si>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</si>
  <si>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</si>
  <si>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</si>
  <si>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</si>
  <si>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</si>
  <si>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</si>
  <si>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</si>
  <si>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</si>
  <si>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</si>
  <si>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</si>
  <si>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</si>
  <si>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</si>
  <si>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</si>
  <si>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</si>
  <si>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</si>
  <si>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</si>
  <si>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</si>
  <si>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</si>
  <si>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</si>
  <si>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</si>
  <si>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</si>
  <si>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</si>
  <si>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</si>
  <si>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</si>
  <si>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</si>
  <si>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</si>
  <si>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</si>
  <si>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</si>
  <si>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</si>
  <si>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</si>
  <si>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</si>
  <si>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</si>
  <si>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</si>
  <si>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</si>
  <si>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</si>
  <si>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</si>
  <si>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</si>
  <si>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</si>
  <si>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</si>
  <si>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</si>
  <si>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</si>
  <si>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</si>
  <si>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</si>
  <si>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</si>
  <si>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</si>
  <si>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</si>
  <si>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</si>
  <si>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</si>
  <si>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</si>
  <si>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</si>
  <si>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</si>
  <si>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</si>
  <si>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</si>
  <si>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</si>
  <si>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</si>
  <si>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</si>
  <si>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</si>
  <si>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</si>
  <si>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</si>
  <si>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</si>
  <si>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</si>
  <si>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</si>
  <si>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</si>
  <si>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</si>
  <si>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</si>
  <si>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</si>
  <si>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</si>
  <si>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</si>
  <si>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</si>
  <si>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</si>
  <si>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</si>
  <si>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</si>
  <si>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</si>
  <si>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</si>
  <si>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</si>
  <si>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</si>
  <si>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</si>
  <si>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</si>
  <si>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</si>
  <si>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</si>
  <si>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</si>
  <si>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</si>
  <si>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</si>
  <si>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</si>
  <si>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</si>
  <si>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</si>
  <si>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</si>
  <si>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</si>
  <si>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</si>
  <si>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</si>
  <si>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</si>
  <si>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</si>
  <si>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</si>
  <si>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</si>
  <si>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</si>
  <si>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</si>
  <si>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</si>
  <si>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</si>
  <si>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</si>
  <si>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</si>
  <si>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</si>
  <si>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</si>
  <si>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</si>
  <si>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</si>
  <si>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</si>
  <si>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</si>
  <si>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</si>
  <si>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</si>
  <si>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</si>
  <si>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</si>
  <si>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</si>
  <si>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</si>
  <si>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</si>
  <si>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</si>
  <si>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</si>
  <si>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</si>
  <si>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</si>
  <si>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</si>
  <si>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</si>
  <si>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</si>
  <si>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</si>
  <si>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</si>
  <si>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</si>
  <si>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</si>
  <si>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</si>
  <si>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</si>
  <si>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</si>
  <si>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</si>
  <si>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</si>
  <si>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</si>
  <si>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</si>
  <si>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</si>
  <si>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</si>
  <si>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</si>
  <si>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</si>
  <si>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</si>
  <si>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</si>
  <si>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</si>
  <si>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</si>
  <si>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</si>
  <si>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</si>
  <si>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</si>
  <si>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</si>
  <si>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</si>
  <si>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</si>
  <si>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</si>
  <si>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</si>
  <si>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</si>
  <si>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</si>
  <si>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</si>
  <si>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</si>
  <si>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</si>
  <si>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</si>
  <si>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</si>
  <si>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</si>
  <si>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</si>
  <si>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</si>
  <si>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</si>
  <si>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</si>
  <si>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</si>
  <si>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</si>
  <si>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</si>
  <si>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</si>
  <si>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</si>
  <si>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</si>
  <si>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</si>
  <si>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</si>
  <si>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</si>
  <si>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</si>
  <si>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</si>
  <si>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</si>
  <si>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</si>
  <si>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</si>
  <si>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</si>
  <si>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</si>
  <si>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</si>
  <si>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</si>
  <si>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</si>
  <si>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</si>
  <si>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</si>
  <si>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</si>
  <si>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</si>
  <si>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</si>
  <si>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</si>
  <si>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</si>
  <si>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</si>
  <si>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</si>
  <si>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</si>
  <si>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</si>
  <si>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</si>
  <si>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</si>
  <si>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</si>
  <si>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</si>
  <si>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</si>
  <si>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</si>
  <si>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</si>
  <si>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</si>
  <si>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</si>
  <si>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</si>
  <si>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</si>
  <si>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</si>
  <si>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</si>
  <si>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</si>
  <si>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</si>
  <si>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</si>
  <si>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</si>
  <si>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</si>
  <si>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</si>
  <si>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</si>
  <si>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</si>
  <si>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</si>
  <si>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</si>
  <si>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</si>
  <si>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</si>
  <si>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</si>
  <si>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</si>
  <si>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</si>
  <si>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</si>
  <si>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</si>
  <si>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</si>
  <si>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</si>
  <si>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</si>
  <si>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</si>
  <si>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</si>
  <si>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</si>
  <si>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</si>
  <si>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</si>
  <si>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</si>
  <si>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</si>
  <si>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</si>
  <si>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</si>
  <si>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</si>
  <si>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</si>
  <si>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</si>
  <si>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</si>
  <si>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</si>
  <si>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</si>
  <si>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</si>
  <si>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</si>
  <si>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</si>
  <si>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</si>
  <si>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</si>
  <si>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</si>
  <si>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</si>
  <si>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</si>
  <si>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</si>
  <si>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</si>
  <si>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</si>
  <si>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</si>
  <si>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</si>
  <si>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</si>
  <si>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</si>
  <si>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</si>
  <si>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</si>
  <si>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</si>
  <si>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</si>
  <si>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</si>
  <si>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</si>
  <si>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</si>
  <si>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</si>
  <si>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</si>
  <si>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</si>
  <si>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</si>
  <si>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</si>
  <si>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</si>
  <si>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</si>
  <si>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</si>
  <si>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</si>
  <si>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</si>
  <si>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</si>
  <si>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</si>
  <si>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</si>
  <si>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</si>
  <si>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</si>
  <si>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</si>
  <si>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</si>
  <si>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</si>
  <si>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</si>
  <si>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</si>
  <si>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</si>
  <si>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</si>
  <si>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</si>
  <si>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</si>
  <si>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</si>
  <si>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</si>
  <si>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</si>
  <si>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</si>
  <si>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</si>
  <si>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</si>
  <si>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</si>
  <si>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</si>
  <si>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</si>
  <si>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</si>
  <si>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</si>
  <si>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</si>
  <si>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</si>
  <si>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</si>
  <si>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</si>
  <si>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</si>
  <si>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</si>
  <si>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</si>
  <si>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</si>
  <si>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</si>
  <si>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</si>
  <si>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</si>
  <si>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</si>
  <si>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</si>
  <si>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</si>
  <si>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</si>
  <si>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</si>
  <si>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</si>
  <si>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</si>
  <si>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</si>
  <si>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</si>
  <si>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</si>
  <si>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</si>
  <si>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</si>
  <si>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</si>
  <si>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</si>
  <si>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</si>
  <si>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</si>
  <si>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</si>
  <si>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</si>
  <si>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</si>
  <si>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</si>
  <si>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</si>
  <si>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</si>
  <si>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</si>
  <si>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</si>
  <si>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</si>
  <si>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</si>
  <si>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</si>
  <si>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</si>
  <si>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</si>
  <si>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</si>
  <si>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</si>
  <si>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</si>
  <si>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</si>
  <si>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</si>
  <si>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</si>
  <si>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</si>
  <si>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</si>
  <si>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</si>
  <si>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</si>
  <si>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</si>
  <si>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</si>
  <si>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</si>
  <si>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</si>
  <si>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</si>
  <si>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</si>
  <si>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</si>
  <si>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</si>
  <si>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</si>
  <si>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</si>
  <si>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</si>
  <si>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</si>
  <si>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</si>
  <si>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</si>
  <si>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</si>
  <si>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</si>
  <si>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</si>
  <si>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</si>
  <si>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</si>
  <si>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</si>
  <si>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</si>
  <si>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</si>
  <si>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</si>
  <si>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</si>
  <si>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</si>
  <si>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</si>
  <si>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</si>
  <si>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</si>
  <si>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</si>
  <si>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</si>
  <si>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</si>
  <si>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</si>
  <si>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</si>
  <si>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</si>
  <si>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</si>
  <si>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</si>
  <si>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</si>
  <si>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</si>
  <si>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</si>
  <si>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</si>
  <si>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</si>
  <si>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</si>
  <si>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</si>
  <si>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</si>
  <si>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</si>
  <si>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</si>
  <si>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</si>
  <si>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</si>
  <si>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</si>
  <si>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</si>
  <si>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</si>
  <si>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</si>
  <si>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</si>
  <si>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</si>
  <si>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</si>
  <si>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</si>
  <si>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</si>
  <si>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</si>
  <si>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</si>
  <si>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</si>
  <si>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</si>
  <si>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</si>
  <si>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</si>
  <si>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</si>
  <si>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</si>
  <si>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</si>
  <si>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</si>
  <si>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</si>
  <si>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</si>
  <si>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</si>
  <si>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</si>
  <si>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</si>
  <si>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</si>
  <si>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</si>
  <si>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</si>
  <si>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</si>
  <si>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</si>
  <si>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</si>
  <si>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</si>
  <si>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</si>
  <si>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</si>
  <si>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</si>
  <si>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</si>
  <si>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</si>
  <si>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</si>
  <si>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</si>
  <si>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</si>
  <si>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</si>
  <si>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</si>
  <si>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</si>
  <si>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</si>
  <si>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</si>
  <si>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</si>
  <si>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</si>
  <si>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</si>
  <si>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</si>
  <si>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</si>
  <si>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</si>
  <si>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</si>
  <si>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</si>
  <si>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</si>
  <si>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</si>
  <si>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</si>
  <si>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</si>
  <si>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</si>
  <si>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</si>
  <si>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</si>
  <si>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</si>
  <si>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</si>
  <si>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</si>
  <si>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</si>
  <si>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</si>
  <si>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</si>
  <si>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</si>
  <si>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</si>
  <si>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</si>
  <si>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</si>
  <si>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</si>
  <si>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</si>
  <si>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</si>
  <si>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</si>
  <si>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</si>
  <si>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</si>
  <si>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</si>
  <si>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</si>
  <si>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</si>
  <si>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</si>
  <si>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</si>
  <si>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</si>
  <si>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</si>
  <si>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</si>
  <si>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</si>
  <si>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</si>
  <si>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</si>
  <si>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</si>
  <si>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</si>
  <si>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</si>
  <si>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</si>
  <si>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</si>
  <si>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</si>
  <si>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</si>
  <si>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</si>
  <si>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</si>
  <si>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</si>
  <si>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</si>
  <si>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</si>
  <si>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</si>
  <si>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</si>
  <si>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</si>
  <si>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</si>
  <si>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</si>
  <si>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</si>
  <si>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</si>
  <si>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</si>
  <si>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</si>
  <si>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</si>
  <si>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</si>
  <si>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</si>
  <si>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</si>
  <si>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</si>
  <si>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</si>
  <si>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</si>
  <si>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</si>
  <si>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</si>
  <si>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</si>
  <si>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</si>
  <si>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</si>
  <si>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</si>
  <si>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</si>
  <si>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</si>
  <si>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</si>
  <si>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</si>
  <si>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</si>
  <si>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</si>
  <si>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</si>
  <si>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</si>
  <si>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</si>
  <si>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</si>
  <si>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</si>
  <si>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</si>
  <si>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</si>
  <si>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</si>
  <si>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</si>
  <si>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</si>
  <si>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</si>
  <si>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</si>
  <si>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</si>
  <si>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</si>
  <si>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</si>
  <si>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</si>
  <si>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</si>
  <si>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</si>
  <si>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</si>
  <si>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</si>
  <si>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</si>
  <si>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</si>
  <si>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</si>
  <si>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</si>
  <si>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</si>
  <si>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</si>
  <si>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</si>
  <si>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</si>
  <si>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</si>
  <si>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</si>
  <si>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</si>
  <si>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</si>
  <si>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</si>
  <si>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</si>
  <si>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</si>
  <si>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</si>
  <si>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</si>
  <si>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</si>
  <si>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</si>
  <si>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</si>
  <si>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</si>
  <si>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</si>
  <si>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</si>
  <si>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</si>
  <si>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</si>
  <si>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</si>
  <si>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</si>
  <si>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</si>
  <si>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</si>
  <si>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</si>
  <si>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</si>
  <si>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</si>
  <si>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</si>
  <si>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</si>
  <si>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</si>
  <si>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</si>
  <si>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</si>
  <si>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</si>
  <si>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</si>
  <si>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</si>
  <si>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</si>
  <si>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</si>
  <si>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</si>
  <si>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</si>
  <si>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</si>
  <si>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</si>
  <si>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</si>
  <si>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</si>
  <si>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</si>
  <si>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</si>
  <si>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</si>
  <si>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</si>
  <si>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</si>
  <si>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</si>
  <si>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</si>
  <si>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</si>
  <si>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</si>
  <si>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</si>
  <si>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</si>
  <si>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</si>
  <si>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</si>
  <si>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</si>
  <si>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</si>
  <si>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</si>
  <si>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</si>
  <si>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</si>
  <si>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</si>
  <si>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</si>
  <si>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</si>
  <si>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</si>
  <si>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</si>
  <si>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</si>
  <si>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</si>
  <si>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</si>
  <si>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</si>
  <si>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</si>
  <si>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</si>
  <si>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</si>
  <si>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</si>
  <si>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</si>
  <si>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</si>
  <si>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</si>
  <si>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</si>
  <si>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</si>
  <si>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</si>
  <si>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</si>
  <si>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</si>
  <si>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</si>
  <si>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</si>
  <si>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</si>
  <si>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</si>
  <si>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</si>
  <si>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</si>
  <si>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</si>
  <si>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</si>
  <si>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</si>
  <si>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</si>
  <si>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</si>
  <si>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</si>
  <si>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</si>
  <si>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</si>
  <si>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</si>
  <si>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</si>
  <si>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</si>
  <si>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</si>
  <si>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</si>
  <si>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</si>
  <si>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</si>
  <si>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</si>
  <si>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</si>
  <si>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</si>
  <si>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</si>
  <si>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</si>
  <si>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</si>
  <si>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</si>
  <si>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</si>
  <si>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</si>
  <si>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</si>
  <si>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</si>
  <si>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</si>
  <si>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</si>
  <si>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</si>
  <si>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</si>
  <si>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</si>
  <si>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</si>
  <si>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</si>
  <si>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</si>
  <si>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</si>
  <si>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</si>
  <si>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</si>
  <si>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</si>
  <si>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</si>
  <si>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</si>
  <si>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</si>
  <si>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</si>
  <si>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</si>
  <si>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</si>
  <si>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</si>
  <si>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</si>
  <si>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</si>
  <si>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</si>
  <si>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</si>
  <si>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</si>
  <si>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</si>
  <si>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</si>
  <si>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</si>
  <si>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</si>
  <si>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</si>
  <si>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</si>
  <si>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</si>
  <si>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</si>
  <si>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</si>
  <si>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</si>
  <si>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</si>
  <si>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</si>
  <si>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</si>
  <si>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</si>
  <si>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</si>
  <si>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</si>
  <si>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</si>
  <si>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</si>
  <si>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</si>
  <si>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</si>
  <si>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</si>
  <si>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</si>
  <si>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</si>
  <si>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</si>
  <si>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</si>
  <si>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</si>
  <si>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</si>
  <si>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</si>
  <si>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</si>
  <si>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</si>
  <si>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</si>
  <si>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</si>
  <si>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</si>
  <si>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</si>
  <si>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</si>
  <si>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</si>
  <si>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</si>
  <si>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</si>
  <si>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</si>
  <si>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</si>
  <si>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</si>
  <si>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</si>
  <si>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</si>
  <si>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</si>
  <si>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</si>
  <si>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</si>
  <si>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</si>
  <si>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</si>
  <si>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</si>
  <si>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</si>
  <si>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</si>
  <si>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</si>
  <si>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</si>
  <si>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</si>
  <si>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</si>
  <si>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</si>
  <si>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</si>
  <si>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</si>
  <si>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</si>
  <si>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</si>
  <si>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</si>
  <si>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</si>
  <si>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</si>
  <si>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</si>
  <si>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</si>
  <si>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</si>
  <si>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</si>
  <si>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</si>
  <si>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</si>
  <si>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</si>
  <si>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</si>
  <si>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</si>
  <si>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</si>
  <si>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</si>
  <si>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</si>
  <si>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</si>
  <si>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</si>
  <si>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</si>
  <si>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</si>
  <si>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</si>
  <si>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</si>
  <si>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</si>
  <si>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</si>
  <si>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</si>
  <si>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</si>
  <si>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</si>
  <si>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</si>
  <si>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</si>
  <si>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</si>
  <si>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</si>
  <si>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</si>
  <si>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</si>
  <si>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</si>
  <si>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</si>
  <si>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</si>
  <si>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</si>
  <si>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</si>
  <si>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</si>
  <si>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</si>
  <si>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</si>
  <si>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</si>
  <si>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</si>
  <si>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</si>
  <si>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</si>
  <si>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</si>
  <si>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</si>
  <si>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</si>
  <si>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</si>
  <si>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</si>
  <si>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</si>
  <si>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</si>
  <si>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</si>
  <si>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</si>
  <si>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</si>
  <si>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</si>
  <si>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</si>
  <si>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</si>
  <si>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</si>
  <si>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</si>
  <si>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</si>
  <si>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</si>
  <si>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</si>
  <si>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</si>
  <si>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</si>
  <si>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</si>
  <si>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</si>
  <si>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</si>
  <si>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</si>
  <si>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</si>
  <si>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</si>
  <si>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</si>
  <si>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</si>
  <si>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</si>
  <si>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</si>
  <si>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</si>
  <si>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</si>
  <si>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</si>
  <si>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</si>
  <si>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</si>
  <si>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</si>
  <si>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</si>
  <si>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</si>
  <si>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</si>
  <si>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</si>
  <si>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</si>
  <si>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</si>
  <si>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</si>
  <si>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</si>
  <si>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</si>
  <si>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</si>
  <si>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</si>
  <si>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</si>
  <si>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</si>
  <si>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</si>
  <si>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</si>
  <si>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</si>
  <si>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</si>
  <si>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</si>
  <si>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</si>
  <si>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</si>
  <si>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</si>
  <si>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</si>
  <si>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</si>
  <si>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</si>
  <si>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</si>
  <si>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</si>
  <si>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</si>
  <si>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</si>
  <si>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</si>
  <si>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</si>
  <si>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</si>
  <si>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</si>
  <si>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</si>
  <si>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</si>
  <si>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</si>
  <si>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</si>
  <si>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</si>
  <si>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</si>
  <si>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</si>
  <si>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</si>
  <si>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</si>
  <si>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</si>
  <si>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</si>
  <si>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</si>
  <si>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</si>
  <si>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</si>
  <si>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</si>
  <si>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</si>
  <si>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</si>
  <si>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</si>
  <si>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</si>
  <si>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</si>
  <si>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</si>
  <si>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</si>
  <si>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</si>
  <si>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</si>
  <si>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</si>
  <si>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</si>
  <si>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</si>
  <si>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</si>
  <si>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</si>
  <si>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</si>
  <si>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</si>
  <si>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</si>
  <si>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</si>
  <si>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</si>
  <si>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</si>
  <si>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</si>
  <si>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</si>
  <si>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</si>
  <si>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</si>
  <si>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</si>
  <si>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</si>
  <si>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</si>
  <si>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</si>
  <si>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</si>
  <si>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</si>
  <si>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</si>
  <si>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</si>
  <si>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</si>
  <si>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</si>
  <si>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</si>
  <si>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</si>
  <si>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</si>
  <si>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</si>
  <si>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</si>
  <si>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</si>
  <si>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</si>
  <si>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</si>
  <si>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</si>
  <si>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</si>
  <si>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</si>
  <si>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</si>
  <si>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</si>
  <si>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</si>
  <si>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</si>
  <si>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</si>
  <si>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</si>
  <si>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</si>
  <si>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</si>
  <si>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</si>
  <si>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</si>
  <si>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</si>
  <si>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</si>
  <si>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</si>
  <si>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</si>
  <si>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</si>
  <si>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</si>
  <si>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</si>
  <si>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</si>
  <si>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</si>
  <si>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</si>
  <si>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</si>
  <si>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</si>
  <si>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</si>
  <si>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</si>
  <si>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</si>
  <si>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</si>
  <si>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</si>
  <si>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</si>
  <si>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</si>
  <si>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</si>
  <si>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</si>
  <si>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</si>
  <si>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</si>
  <si>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</si>
  <si>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</si>
  <si>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</si>
  <si>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</si>
  <si>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</si>
  <si>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</si>
  <si>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</si>
  <si>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</si>
  <si>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</si>
  <si>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</si>
  <si>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</si>
  <si>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</si>
  <si>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</si>
  <si>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</si>
  <si>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</si>
  <si>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</si>
  <si>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</si>
  <si>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</si>
  <si>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</si>
  <si>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</si>
  <si>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</si>
  <si>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</si>
  <si>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</si>
  <si>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</si>
  <si>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</si>
  <si>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</si>
  <si>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</si>
  <si>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</si>
  <si>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</si>
  <si>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</si>
  <si>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</si>
  <si>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</si>
  <si>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</si>
  <si>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</si>
  <si>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</si>
  <si>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</si>
  <si>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</si>
  <si>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</si>
  <si>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</si>
  <si>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</si>
  <si>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</si>
  <si>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</si>
  <si>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</si>
  <si>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</si>
  <si>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</si>
  <si>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</si>
  <si>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</si>
  <si>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</si>
  <si>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</si>
  <si>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</si>
  <si>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</si>
  <si>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</si>
  <si>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</si>
  <si>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</si>
  <si>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</si>
  <si>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</si>
  <si>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</si>
  <si>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</si>
  <si>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</si>
  <si>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</si>
  <si>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</si>
  <si>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</si>
  <si>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</si>
  <si>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</si>
  <si>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</si>
  <si>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</si>
  <si>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</si>
  <si>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</si>
  <si>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</si>
  <si>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</si>
  <si>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</si>
  <si>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</si>
  <si>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</si>
  <si>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</si>
  <si>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</si>
  <si>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</si>
  <si>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</si>
  <si>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</si>
  <si>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</si>
  <si>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</si>
  <si>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</si>
  <si>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</si>
  <si>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</si>
  <si>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</si>
  <si>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</si>
  <si>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</si>
  <si>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</si>
  <si>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</si>
  <si>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</si>
  <si>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</si>
  <si>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</si>
  <si>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</si>
  <si>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</si>
  <si>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</si>
  <si>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</si>
  <si>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</si>
  <si>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</si>
  <si>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</si>
  <si>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</si>
  <si>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</si>
  <si>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</si>
  <si>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</si>
  <si>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</si>
  <si>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</si>
  <si>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</si>
  <si>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</si>
  <si>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</si>
  <si>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</si>
  <si>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</si>
  <si>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</si>
  <si>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</si>
  <si>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</si>
  <si>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</si>
  <si>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</si>
  <si>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</si>
  <si>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</si>
  <si>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</si>
  <si>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</si>
  <si>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</si>
  <si>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</si>
  <si>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</si>
  <si>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</si>
  <si>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</si>
  <si>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</si>
  <si>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</si>
  <si>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</si>
  <si>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</si>
  <si>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</si>
  <si>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</si>
  <si>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</si>
  <si>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</si>
  <si>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</si>
  <si>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</si>
  <si>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</si>
  <si>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</si>
  <si>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</si>
  <si>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</si>
  <si>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</si>
  <si>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</si>
  <si>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</si>
  <si>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</si>
  <si>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</si>
  <si>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</si>
  <si>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</si>
  <si>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</si>
  <si>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</si>
  <si>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</si>
  <si>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</si>
  <si>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</si>
  <si>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</si>
  <si>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</si>
  <si>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</si>
  <si>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</si>
  <si>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</si>
  <si>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</si>
  <si>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</si>
  <si>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</si>
  <si>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</si>
  <si>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</si>
  <si>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</si>
  <si>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</si>
  <si>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</si>
  <si>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</si>
  <si>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</si>
  <si>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</si>
  <si>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</si>
  <si>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</si>
  <si>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</si>
  <si>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</si>
  <si>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</si>
  <si>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</si>
  <si>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</si>
  <si>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</si>
  <si>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</si>
  <si>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</si>
  <si>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</si>
  <si>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</si>
  <si>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</si>
  <si>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</si>
  <si>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</si>
  <si>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</si>
  <si>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</si>
  <si>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</si>
  <si>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</si>
  <si>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</si>
  <si>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</si>
  <si>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</si>
  <si>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</si>
  <si>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</si>
  <si>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</si>
  <si>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</si>
  <si>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</si>
  <si>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</si>
  <si>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</si>
  <si>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</si>
  <si>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</si>
  <si>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</si>
  <si>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</si>
  <si>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</si>
  <si>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</si>
  <si>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</si>
  <si>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</si>
  <si>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</si>
  <si>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</si>
  <si>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</si>
  <si>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</si>
  <si>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</si>
  <si>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</si>
  <si>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</si>
  <si>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</si>
  <si>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</si>
  <si>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</si>
  <si>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</si>
  <si>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</si>
  <si>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</si>
  <si>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</si>
  <si>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</si>
  <si>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</si>
  <si>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</si>
  <si>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</si>
  <si>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</si>
  <si>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</si>
  <si>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</si>
  <si>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</si>
  <si>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</si>
  <si>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</si>
  <si>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</si>
  <si>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</si>
  <si>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</si>
  <si>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</si>
  <si>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</si>
  <si>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</si>
  <si>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</si>
  <si>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</si>
  <si>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</si>
  <si>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</si>
  <si>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</si>
  <si>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</si>
  <si>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</si>
  <si>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</si>
  <si>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</si>
  <si>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</si>
  <si>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</si>
  <si>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</si>
  <si>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</si>
  <si>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</si>
  <si>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</si>
  <si>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</si>
  <si>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</si>
  <si>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</si>
  <si>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</si>
  <si>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</si>
  <si>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</si>
  <si>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</si>
  <si>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</si>
  <si>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</si>
  <si>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</si>
  <si>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</si>
  <si>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</si>
  <si>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</si>
  <si>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</si>
  <si>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</si>
  <si>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</si>
  <si>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</si>
  <si>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</si>
  <si>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</si>
  <si>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</si>
  <si>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</si>
  <si>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</si>
  <si>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</si>
  <si>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</si>
  <si>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</si>
  <si>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</si>
  <si>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</si>
  <si>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</si>
  <si>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</si>
  <si>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</si>
  <si>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</si>
  <si>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</si>
  <si>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</si>
  <si>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</si>
  <si>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</si>
  <si>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</si>
  <si>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</si>
  <si>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</si>
  <si>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</si>
  <si>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</si>
  <si>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</si>
  <si>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</si>
  <si>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</si>
  <si>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</si>
  <si>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</si>
  <si>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</si>
  <si>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</si>
  <si>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</si>
  <si>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</si>
  <si>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</si>
  <si>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</si>
  <si>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</si>
  <si>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</si>
  <si>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</si>
  <si>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</si>
  <si>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</si>
  <si>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</si>
  <si>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</si>
  <si>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</si>
  <si>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</si>
  <si>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</si>
  <si>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</si>
  <si>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</si>
  <si>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</si>
  <si>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</si>
  <si>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</si>
  <si>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</si>
  <si>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</si>
  <si>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</si>
  <si>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</si>
  <si>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</si>
  <si>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</si>
  <si>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</si>
  <si>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</si>
  <si>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</si>
  <si>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</si>
  <si>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</si>
  <si>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</si>
  <si>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</si>
  <si>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</si>
  <si>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</si>
  <si>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</si>
  <si>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</si>
  <si>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</si>
  <si>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</si>
  <si>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</si>
  <si>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</si>
  <si>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</si>
  <si>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</si>
  <si>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</si>
  <si>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</si>
  <si>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</si>
  <si>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</si>
  <si>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</si>
  <si>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</si>
  <si>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</si>
  <si>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</si>
  <si>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</si>
  <si>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</si>
  <si>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</si>
  <si>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</si>
  <si>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</si>
  <si>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</si>
  <si>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</si>
  <si>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</si>
  <si>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</si>
  <si>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</si>
  <si>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</si>
  <si>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</si>
  <si>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</si>
  <si>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</si>
  <si>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</si>
  <si>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</si>
  <si>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</si>
  <si>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</si>
  <si>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</si>
  <si>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</si>
  <si>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</si>
  <si>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</si>
  <si>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</si>
  <si>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</si>
  <si>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</si>
  <si>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</si>
  <si>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</si>
  <si>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</si>
  <si>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</si>
  <si>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</si>
  <si>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</si>
  <si>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</si>
  <si>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</si>
  <si>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</si>
  <si>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</si>
  <si>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</si>
  <si>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</si>
  <si>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</si>
  <si>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</si>
  <si>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</si>
  <si>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</si>
  <si>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</si>
  <si>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</si>
  <si>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</si>
  <si>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</si>
  <si>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</si>
  <si>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</si>
  <si>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</si>
  <si>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</si>
  <si>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</si>
  <si>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</si>
  <si>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</si>
  <si>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</si>
  <si>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</si>
  <si>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</si>
  <si>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</si>
  <si>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</si>
  <si>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</si>
  <si>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</si>
  <si>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</si>
  <si>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</si>
  <si>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</si>
  <si>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</si>
  <si>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</si>
  <si>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</si>
  <si>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</si>
  <si>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</si>
  <si>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</si>
  <si>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</si>
  <si>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</si>
  <si>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</si>
  <si>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</si>
  <si>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</si>
  <si>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</si>
  <si>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</si>
  <si>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</si>
  <si>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</si>
  <si>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</si>
  <si>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</si>
  <si>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</si>
  <si>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</si>
  <si>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</si>
  <si>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</si>
  <si>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</si>
  <si>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</si>
  <si>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</si>
  <si>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</si>
  <si>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</si>
  <si>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</si>
  <si>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</si>
  <si>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</si>
  <si>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</si>
  <si>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</si>
  <si>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</si>
  <si>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</si>
  <si>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</si>
  <si>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</si>
  <si>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</si>
  <si>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</si>
  <si>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</si>
  <si>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</si>
  <si>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</si>
  <si>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</si>
  <si>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</si>
  <si>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</si>
  <si>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</si>
  <si>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</si>
  <si>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</si>
  <si>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</si>
  <si>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</si>
  <si>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</si>
  <si>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</si>
  <si>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</si>
  <si>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</si>
  <si>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</si>
  <si>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</si>
  <si>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</si>
  <si>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</si>
  <si>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</si>
  <si>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</si>
  <si>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</si>
  <si>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</si>
  <si>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</si>
  <si>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</si>
  <si>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</si>
  <si>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</si>
  <si>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</si>
  <si>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</si>
  <si>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</si>
  <si>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</si>
  <si>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</si>
  <si>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</si>
  <si>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</si>
  <si>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</si>
  <si>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</si>
  <si>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</si>
  <si>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</si>
  <si>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</si>
  <si>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</si>
  <si>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</si>
  <si>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</si>
  <si>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</si>
  <si>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</si>
  <si>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</si>
  <si>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</si>
  <si>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</si>
  <si>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</si>
  <si>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</si>
  <si>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</si>
  <si>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</si>
  <si>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</si>
  <si>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</si>
  <si>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</si>
  <si>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</si>
  <si>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</si>
  <si>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</si>
  <si>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</si>
  <si>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</si>
  <si>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</si>
  <si>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</si>
  <si>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</si>
  <si>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</si>
  <si>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</si>
  <si>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</si>
  <si>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</si>
  <si>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</si>
  <si>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</si>
  <si>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</si>
  <si>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</si>
  <si>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</si>
  <si>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</si>
  <si>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</si>
  <si>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</si>
  <si>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</si>
  <si>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</si>
  <si>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</si>
  <si>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</si>
  <si>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</si>
  <si>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</si>
  <si>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</si>
  <si>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</si>
  <si>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</si>
  <si>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</si>
  <si>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</si>
  <si>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</si>
  <si>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</si>
  <si>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</si>
  <si>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</si>
  <si>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</si>
  <si>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</si>
  <si>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</si>
  <si>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</si>
  <si>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</si>
  <si>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</si>
  <si>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</si>
  <si>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</si>
  <si>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</si>
  <si>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</si>
  <si>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</si>
  <si>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</si>
  <si>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</si>
  <si>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</si>
  <si>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</si>
  <si>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</si>
  <si>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</si>
  <si>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</si>
  <si>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</si>
  <si>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</si>
  <si>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</si>
  <si>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</si>
  <si>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</si>
  <si>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</si>
  <si>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</si>
  <si>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</si>
  <si>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</si>
  <si>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</si>
  <si>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</si>
  <si>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</si>
  <si>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</si>
  <si>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</si>
  <si>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</si>
  <si>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</si>
  <si>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</si>
  <si>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</si>
  <si>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</si>
  <si>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</si>
  <si>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</si>
  <si>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</si>
  <si>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</si>
  <si>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</si>
  <si>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</si>
  <si>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</si>
  <si>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</si>
  <si>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</si>
  <si>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</si>
  <si>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</si>
  <si>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</si>
  <si>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</si>
  <si>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</si>
  <si>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</si>
  <si>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</si>
  <si>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</si>
  <si>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</si>
  <si>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</si>
  <si>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</si>
  <si>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</si>
  <si>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</si>
  <si>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</si>
  <si>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</si>
  <si>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</si>
  <si>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</si>
  <si>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</si>
  <si>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</si>
  <si>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</si>
  <si>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</si>
  <si>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</si>
  <si>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</si>
  <si>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</si>
  <si>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</si>
  <si>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</si>
  <si>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</si>
  <si>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</si>
  <si>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</si>
  <si>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</si>
  <si>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</si>
  <si>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</si>
  <si>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</si>
  <si>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</si>
  <si>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</si>
  <si>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</si>
  <si>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</si>
  <si>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</si>
  <si>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</si>
  <si>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</si>
  <si>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</si>
  <si>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</si>
  <si>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</si>
  <si>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</si>
  <si>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</si>
  <si>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</si>
  <si>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</si>
  <si>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</si>
  <si>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</si>
  <si>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</si>
  <si>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</si>
  <si>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</si>
  <si>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</si>
  <si>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</si>
  <si>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</si>
  <si>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</si>
  <si>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</si>
  <si>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</si>
  <si>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</si>
  <si>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</si>
  <si>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</si>
  <si>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</si>
  <si>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</si>
  <si>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</si>
  <si>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</si>
  <si>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</si>
  <si>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</si>
  <si>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</si>
  <si>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</si>
  <si>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</si>
  <si>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</si>
  <si>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</si>
  <si>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</si>
  <si>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</si>
  <si>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</si>
  <si>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</si>
  <si>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</si>
  <si>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</si>
  <si>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</si>
  <si>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</si>
  <si>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</si>
  <si>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</si>
  <si>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</si>
  <si>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</si>
  <si>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</si>
  <si>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</si>
  <si>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</si>
  <si>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</si>
  <si>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</si>
  <si>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</si>
  <si>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</si>
  <si>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</si>
  <si>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</si>
  <si>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</si>
  <si>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</si>
  <si>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</si>
  <si>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</si>
  <si>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</si>
  <si>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</si>
  <si>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</si>
  <si>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</si>
  <si>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</si>
  <si>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</si>
  <si>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</si>
  <si>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</si>
  <si>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</si>
  <si>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</si>
  <si>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</si>
  <si>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</si>
  <si>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</si>
  <si>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</si>
  <si>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</si>
  <si>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</si>
  <si>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</si>
  <si>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</si>
  <si>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</si>
  <si>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</si>
  <si>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</si>
  <si>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</si>
  <si>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</si>
  <si>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</si>
  <si>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</si>
  <si>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</si>
  <si>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</si>
  <si>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</si>
  <si>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</si>
  <si>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</si>
  <si>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</si>
  <si>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</si>
  <si>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</si>
  <si>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</si>
  <si>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</si>
  <si>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</si>
  <si>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</si>
  <si>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</si>
  <si>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</si>
  <si>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</si>
  <si>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</si>
  <si>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</si>
  <si>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</si>
  <si>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</si>
  <si>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</si>
  <si>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</si>
  <si>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</si>
  <si>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</si>
  <si>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</si>
  <si>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</si>
  <si>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</si>
  <si>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</si>
  <si>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</si>
  <si>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</si>
  <si>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</si>
  <si>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</si>
  <si>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</si>
  <si>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</si>
  <si>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</si>
  <si>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</si>
  <si>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</si>
  <si>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</si>
  <si>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</si>
  <si>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</si>
  <si>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</si>
  <si>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</si>
  <si>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</si>
  <si>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</si>
  <si>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</si>
  <si>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</si>
  <si>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</si>
  <si>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</si>
  <si>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</si>
  <si>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</si>
  <si>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</si>
  <si>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</si>
  <si>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</si>
  <si>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</si>
  <si>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</si>
  <si>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</si>
  <si>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</si>
  <si>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</si>
  <si>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</si>
  <si>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</si>
  <si>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</si>
  <si>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</si>
  <si>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</si>
  <si>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</si>
  <si>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</si>
  <si>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</si>
  <si>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</si>
  <si>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</si>
  <si>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</si>
  <si>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</si>
  <si>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</si>
  <si>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</si>
  <si>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</si>
  <si>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</si>
  <si>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</si>
  <si>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</si>
  <si>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</si>
  <si>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</si>
  <si>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</si>
  <si>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</si>
  <si>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</si>
  <si>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</si>
  <si>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</si>
  <si>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</si>
  <si>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</si>
  <si>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</si>
  <si>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</si>
  <si>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</si>
  <si>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</si>
  <si>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</si>
  <si>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</si>
  <si>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</si>
  <si>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</si>
  <si>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</si>
  <si>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</si>
  <si>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</si>
  <si>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</si>
  <si>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</si>
  <si>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</si>
  <si>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</si>
  <si>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</si>
  <si>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</si>
  <si>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</si>
  <si>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</si>
  <si>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</si>
  <si>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</si>
  <si>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</si>
  <si>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</si>
  <si>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</si>
  <si>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</si>
  <si>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</si>
  <si>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</si>
  <si>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</si>
  <si>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</si>
  <si>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</si>
  <si>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</si>
  <si>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</si>
  <si>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</si>
  <si>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</si>
  <si>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</si>
  <si>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</si>
  <si>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</si>
  <si>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</si>
  <si>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</si>
  <si>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</si>
  <si>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</si>
  <si>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</si>
  <si>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</si>
  <si>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</si>
  <si>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</si>
  <si>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</si>
  <si>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</si>
  <si>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</si>
  <si>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</si>
  <si>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</si>
  <si>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</si>
  <si>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</si>
  <si>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</si>
  <si>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</si>
  <si>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</si>
  <si>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</si>
  <si>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</si>
  <si>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</si>
  <si>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</si>
  <si>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</si>
  <si>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</si>
  <si>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</si>
  <si>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</si>
  <si>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</si>
  <si>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</si>
  <si>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</si>
  <si>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</si>
  <si>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</si>
  <si>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</si>
  <si>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</si>
  <si>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</si>
  <si>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</si>
  <si>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</si>
  <si>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</si>
  <si>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</si>
  <si>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</si>
  <si>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</si>
  <si>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</si>
  <si>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</si>
  <si>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</si>
  <si>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</si>
  <si>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</si>
  <si>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</si>
  <si>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</si>
  <si>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</si>
  <si>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</si>
  <si>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</si>
  <si>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</si>
  <si>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</si>
  <si>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</si>
  <si>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</si>
  <si>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</si>
  <si>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</si>
  <si>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</si>
  <si>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</si>
  <si>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</si>
  <si>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</si>
  <si>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</si>
  <si>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</si>
  <si>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</si>
  <si>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</si>
  <si>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</si>
  <si>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</si>
  <si>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</si>
  <si>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</si>
  <si>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</si>
  <si>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</si>
  <si>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</si>
  <si>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</si>
  <si>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</si>
  <si>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</si>
  <si>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</si>
  <si>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</si>
  <si>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</si>
  <si>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</si>
  <si>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</si>
  <si>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</si>
  <si>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</si>
  <si>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</si>
  <si>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</si>
  <si>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</si>
  <si>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</si>
  <si>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</si>
  <si>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</si>
  <si>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</si>
  <si>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</si>
  <si>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</si>
  <si>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</si>
  <si>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</si>
  <si>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</si>
  <si>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</si>
  <si>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</si>
  <si>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</si>
  <si>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</si>
  <si>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</si>
  <si>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</si>
  <si>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</si>
  <si>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</si>
  <si>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</si>
  <si>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</si>
  <si>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</si>
  <si>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</si>
  <si>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</si>
  <si>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</si>
  <si>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</si>
  <si>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</si>
  <si>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</si>
  <si>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</si>
  <si>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</si>
  <si>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</si>
  <si>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</si>
  <si>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</si>
  <si>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</si>
  <si>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</si>
  <si>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</si>
  <si>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</si>
  <si>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</si>
  <si>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</si>
  <si>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</si>
  <si>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</si>
  <si>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</si>
  <si>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</si>
  <si>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</si>
  <si>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</si>
  <si>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</si>
  <si>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</si>
  <si>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</si>
  <si>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</si>
  <si>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</si>
  <si>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</si>
  <si>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</si>
  <si>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</si>
  <si>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</si>
  <si>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</si>
  <si>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</si>
  <si>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</si>
  <si>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</si>
  <si>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</si>
  <si>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</si>
  <si>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</si>
  <si>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</si>
  <si>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</si>
  <si>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</si>
  <si>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</si>
  <si>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</si>
  <si>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</si>
  <si>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</si>
  <si>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</si>
  <si>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</si>
  <si>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</si>
  <si>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</si>
  <si>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</si>
  <si>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</si>
  <si>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</si>
  <si>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</si>
  <si>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</si>
  <si>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</si>
  <si>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</si>
  <si>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</si>
  <si>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</si>
  <si>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</si>
  <si>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</si>
  <si>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</si>
  <si>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</si>
  <si>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</si>
  <si>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</si>
  <si>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</si>
  <si>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</si>
  <si>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</si>
  <si>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</si>
  <si>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</si>
  <si>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</si>
  <si>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</si>
  <si>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</si>
  <si>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</si>
  <si>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</si>
  <si>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</si>
  <si>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</si>
  <si>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</si>
  <si>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</si>
  <si>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</si>
  <si>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</si>
  <si>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</si>
  <si>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</si>
  <si>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</si>
  <si>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</si>
  <si>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</si>
  <si>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</si>
  <si>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</si>
  <si>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</si>
  <si>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</si>
  <si>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</si>
  <si>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</si>
  <si>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</si>
  <si>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</si>
  <si>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</si>
  <si>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</si>
  <si>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</si>
  <si>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</si>
  <si>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</si>
  <si>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</si>
  <si>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</si>
  <si>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</si>
  <si>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</si>
  <si>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</si>
  <si>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</si>
  <si>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</si>
  <si>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</si>
  <si>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</si>
  <si>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</si>
  <si>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</si>
  <si>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</si>
  <si>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</si>
  <si>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</si>
  <si>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</si>
  <si>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</si>
  <si>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</si>
  <si>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</si>
  <si>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</si>
  <si>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</si>
  <si>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</si>
  <si>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</si>
  <si>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</si>
  <si>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</si>
  <si>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</si>
  <si>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</si>
  <si>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</si>
  <si>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</si>
  <si>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</si>
  <si>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</si>
  <si>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</si>
  <si>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</si>
  <si>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</si>
  <si>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</si>
  <si>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</si>
  <si>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</si>
  <si>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</si>
  <si>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</si>
  <si>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</si>
  <si>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</si>
  <si>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</si>
  <si>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</si>
  <si>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</si>
  <si>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</si>
  <si>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</si>
  <si>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</si>
  <si>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</si>
  <si>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</si>
  <si>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</si>
  <si>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</si>
  <si>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</si>
  <si>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</si>
  <si>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</si>
  <si>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</si>
  <si>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</si>
  <si>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</si>
  <si>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</si>
  <si>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</si>
  <si>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</si>
  <si>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</si>
  <si>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</si>
  <si>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</si>
  <si>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</si>
  <si>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</si>
  <si>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</si>
  <si>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</si>
  <si>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</si>
  <si>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</si>
  <si>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</si>
  <si>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</si>
  <si>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</si>
  <si>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</si>
  <si>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</si>
  <si>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</si>
  <si>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</si>
  <si>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</si>
  <si>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</si>
  <si>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</si>
  <si>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</si>
  <si>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</si>
  <si>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</si>
  <si>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</si>
  <si>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</si>
  <si>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</si>
  <si>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</si>
  <si>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</si>
  <si>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</si>
  <si>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</si>
  <si>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</si>
  <si>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</si>
  <si>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</si>
  <si>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</si>
  <si>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</si>
  <si>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</si>
  <si>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</si>
  <si>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</si>
  <si>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</si>
  <si>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</si>
  <si>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</si>
  <si>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</si>
  <si>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</si>
  <si>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</si>
  <si>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</si>
  <si>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</si>
  <si>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</si>
  <si>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</si>
  <si>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</si>
  <si>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</si>
  <si>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</si>
  <si>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</si>
  <si>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</si>
  <si>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</si>
  <si>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</si>
  <si>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</si>
  <si>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</si>
  <si>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</si>
  <si>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</si>
  <si>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</si>
  <si>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</si>
  <si>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</si>
  <si>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</si>
  <si>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</si>
  <si>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</si>
  <si>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</si>
  <si>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</si>
  <si>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</si>
  <si>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</si>
  <si>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</si>
  <si>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</si>
  <si>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</si>
  <si>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</si>
  <si>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</si>
  <si>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</si>
  <si>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</si>
  <si>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</si>
  <si>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</si>
  <si>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</si>
  <si>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</si>
  <si>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</si>
  <si>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</si>
  <si>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</si>
  <si>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</si>
  <si>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</si>
  <si>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</si>
  <si>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</si>
  <si>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</si>
  <si>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</si>
  <si>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</si>
  <si>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</si>
  <si>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</si>
  <si>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</si>
  <si>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</si>
  <si>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</si>
  <si>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</si>
  <si>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</si>
  <si>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</si>
  <si>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</si>
  <si>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</si>
  <si>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</si>
  <si>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</si>
  <si>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</si>
  <si>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</si>
  <si>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</si>
  <si>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</si>
  <si>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</si>
  <si>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</si>
  <si>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</si>
  <si>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</si>
  <si>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</si>
  <si>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</si>
  <si>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</si>
  <si>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</si>
  <si>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</si>
  <si>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</si>
  <si>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</si>
  <si>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</si>
  <si>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</si>
  <si>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</si>
  <si>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</si>
  <si>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</si>
  <si>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</si>
  <si>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</si>
  <si>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</si>
  <si>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</si>
  <si>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</si>
  <si>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</si>
  <si>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</si>
  <si>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</si>
  <si>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</si>
  <si>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</si>
  <si>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</si>
  <si>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</si>
  <si>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</si>
  <si>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</si>
  <si>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</si>
  <si>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</si>
  <si>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</si>
  <si>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</si>
  <si>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</si>
  <si>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</si>
  <si>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</si>
  <si>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</si>
  <si>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</si>
  <si>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</si>
  <si>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</si>
  <si>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</si>
  <si>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</si>
  <si>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</si>
  <si>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</si>
  <si>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</si>
  <si>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</si>
  <si>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</si>
  <si>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</si>
  <si>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</si>
  <si>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</si>
  <si>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</si>
  <si>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</si>
  <si>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</si>
  <si>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</si>
  <si>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</si>
  <si>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</si>
  <si>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</si>
  <si>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</si>
  <si>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</si>
  <si>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</si>
  <si>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</si>
  <si>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</si>
  <si>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</si>
  <si>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</si>
  <si>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</si>
  <si>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</si>
  <si>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</si>
  <si>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</si>
  <si>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</si>
  <si>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</si>
  <si>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</si>
  <si>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</si>
  <si>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</si>
  <si>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</si>
  <si>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</si>
  <si>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</si>
  <si>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</si>
  <si>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</si>
  <si>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</si>
  <si>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</si>
  <si>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</si>
  <si>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</si>
  <si>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</si>
  <si>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</si>
  <si>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</si>
  <si>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</si>
  <si>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</si>
  <si>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</si>
  <si>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</si>
  <si>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</si>
  <si>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</si>
  <si>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</si>
  <si>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</si>
  <si>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</si>
  <si>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</si>
  <si>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</si>
  <si>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</si>
  <si>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</si>
  <si>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</si>
  <si>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</si>
  <si>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</si>
  <si>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</si>
  <si>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</si>
  <si>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</si>
  <si>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</si>
  <si>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</si>
  <si>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</si>
  <si>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</si>
  <si>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</si>
  <si>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</si>
  <si>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</si>
  <si>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</si>
  <si>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</si>
  <si>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</si>
  <si>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</si>
  <si>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</si>
  <si>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</si>
  <si>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</si>
  <si>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</si>
  <si>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</si>
  <si>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</si>
  <si>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</si>
  <si>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</si>
  <si>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</si>
  <si>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</si>
  <si>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</si>
  <si>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</si>
  <si>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</si>
  <si>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</si>
  <si>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</si>
  <si>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</si>
  <si>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</si>
  <si>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</si>
  <si>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</si>
  <si>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</si>
  <si>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</si>
  <si>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</si>
  <si>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</si>
  <si>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</si>
  <si>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</si>
  <si>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</si>
  <si>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</si>
  <si>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</si>
  <si>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</si>
  <si>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</si>
  <si>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</si>
  <si>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</si>
  <si>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</si>
  <si>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</si>
  <si>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</si>
  <si>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</si>
  <si>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</si>
  <si>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</si>
  <si>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</si>
  <si>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</si>
  <si>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</si>
  <si>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</si>
  <si>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</si>
  <si>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</si>
  <si>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</si>
  <si>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</si>
  <si>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</si>
  <si>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</si>
  <si>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</si>
  <si>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</si>
  <si>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</si>
  <si>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</si>
  <si>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</si>
  <si>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</si>
  <si>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</si>
  <si>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</si>
  <si>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</si>
  <si>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</si>
  <si>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</si>
  <si>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</si>
  <si>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</si>
  <si>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</si>
  <si>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</si>
  <si>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</si>
  <si>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</si>
  <si>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</si>
  <si>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</si>
  <si>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</si>
  <si>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</si>
  <si>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</si>
  <si>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</si>
  <si>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</si>
  <si>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</si>
  <si>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</si>
  <si>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</si>
  <si>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</si>
  <si>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</si>
  <si>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</si>
  <si>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</si>
  <si>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</si>
  <si>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</si>
  <si>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</si>
  <si>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</si>
  <si>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</si>
  <si>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</si>
  <si>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</si>
  <si>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</si>
  <si>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</si>
  <si>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</si>
  <si>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</si>
  <si>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</si>
  <si>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</si>
  <si>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</si>
  <si>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</si>
  <si>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</si>
  <si>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</si>
  <si>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</si>
  <si>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</si>
  <si>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</si>
  <si>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</si>
  <si>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</si>
  <si>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</si>
  <si>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</si>
  <si>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</si>
  <si>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</si>
  <si>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</si>
  <si>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</si>
  <si>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</si>
  <si>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</si>
  <si>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</si>
  <si>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</si>
  <si>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</si>
  <si>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</si>
  <si>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</si>
  <si>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</si>
  <si>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</si>
  <si>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</si>
  <si>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</si>
  <si>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</si>
  <si>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</si>
  <si>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</si>
  <si>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</si>
  <si>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</si>
  <si>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</si>
  <si>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</si>
  <si>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</si>
  <si>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</si>
  <si>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</si>
  <si>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</si>
  <si>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</si>
  <si>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</si>
  <si>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</si>
  <si>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</si>
  <si>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</si>
  <si>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</si>
  <si>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</si>
  <si>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</si>
  <si>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</si>
  <si>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</si>
  <si>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</si>
  <si>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</si>
  <si>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</si>
  <si>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</si>
  <si>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</si>
  <si>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</si>
  <si>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</si>
  <si>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</si>
  <si>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</si>
  <si>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</si>
  <si>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</si>
  <si>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</si>
  <si>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</si>
  <si>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</si>
  <si>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</si>
  <si>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</si>
  <si>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</si>
  <si>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</si>
  <si>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</si>
  <si>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</si>
  <si>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</si>
  <si>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</si>
  <si>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</si>
  <si>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</si>
  <si>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</si>
  <si>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</si>
  <si>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</si>
  <si>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</si>
  <si>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</si>
  <si>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</si>
  <si>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</si>
  <si>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</si>
  <si>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</si>
  <si>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</si>
  <si>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</si>
  <si>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</si>
  <si>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</si>
  <si>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</si>
  <si>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</si>
  <si>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</si>
  <si>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</si>
  <si>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</si>
  <si>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</si>
  <si>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</si>
  <si>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</si>
  <si>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</si>
  <si>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</si>
  <si>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</si>
  <si>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</si>
  <si>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</si>
  <si>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</si>
  <si>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</si>
  <si>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</si>
  <si>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</si>
  <si>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</si>
  <si>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</si>
  <si>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</si>
  <si>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</si>
  <si>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</si>
  <si>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</si>
  <si>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</si>
  <si>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</si>
  <si>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</si>
  <si>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</si>
  <si>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</si>
  <si>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</si>
  <si>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</si>
  <si>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</si>
  <si>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</si>
  <si>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</si>
  <si>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</si>
  <si>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</si>
  <si>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</si>
  <si>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</si>
  <si>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</si>
  <si>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</si>
  <si>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</si>
  <si>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</si>
  <si>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</si>
  <si>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</si>
  <si>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</si>
  <si>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</si>
  <si>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</si>
  <si>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</si>
  <si>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</si>
  <si>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</si>
  <si>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</si>
  <si>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</si>
  <si>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</si>
  <si>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</si>
  <si>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</si>
  <si>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</si>
  <si>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</si>
  <si>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</si>
  <si>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</si>
  <si>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</si>
  <si>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</si>
  <si>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</si>
  <si>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</si>
  <si>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</si>
  <si>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</si>
  <si>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</si>
  <si>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</si>
  <si>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</si>
  <si>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</si>
  <si>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</si>
  <si>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</si>
  <si>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</si>
  <si>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</si>
  <si>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</si>
  <si>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</si>
  <si>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</si>
  <si>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</si>
  <si>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</si>
  <si>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</si>
  <si>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</si>
  <si>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</si>
  <si>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</si>
  <si>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</si>
  <si>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</si>
  <si>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</si>
  <si>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</si>
  <si>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</si>
  <si>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</si>
  <si>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</si>
  <si>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</si>
  <si>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</si>
  <si>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</si>
  <si>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</si>
  <si>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</si>
  <si>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</si>
  <si>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</si>
  <si>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</si>
  <si>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</si>
  <si>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</si>
  <si>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</si>
  <si>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</si>
  <si>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</si>
  <si>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</si>
  <si>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</si>
  <si>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</si>
  <si>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</si>
  <si>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</si>
  <si>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</si>
  <si>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</si>
  <si>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</si>
  <si>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</si>
  <si>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</si>
  <si>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</si>
  <si>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</si>
  <si>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</si>
  <si>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</si>
  <si>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</si>
  <si>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</si>
  <si>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</si>
  <si>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</si>
  <si>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</si>
  <si>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</si>
  <si>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</si>
  <si>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</si>
  <si>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</si>
  <si>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</si>
  <si>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</si>
  <si>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</si>
  <si>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</si>
  <si>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</si>
  <si>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</si>
  <si>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</si>
  <si>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</si>
  <si>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</si>
  <si>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</si>
  <si>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</si>
  <si>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</si>
  <si>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</si>
  <si>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</si>
  <si>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</si>
  <si>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</si>
  <si>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</si>
  <si>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</si>
  <si>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</si>
  <si>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</si>
  <si>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</si>
  <si>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</si>
  <si>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</si>
  <si>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</si>
  <si>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</si>
  <si>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</si>
  <si>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</si>
  <si>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</si>
  <si>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</si>
  <si>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</si>
  <si>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</si>
  <si>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</si>
  <si>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</si>
  <si>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</si>
  <si>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</si>
  <si>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</si>
  <si>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</si>
  <si>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</si>
  <si>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</si>
  <si>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</si>
  <si>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</si>
  <si>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</si>
  <si>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</si>
  <si>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</si>
  <si>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</si>
  <si>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</si>
  <si>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</si>
  <si>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</si>
  <si>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</si>
  <si>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</si>
  <si>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</si>
  <si>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</si>
  <si>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</si>
  <si>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</si>
  <si>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</si>
  <si>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</si>
  <si>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</si>
  <si>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</si>
  <si>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</si>
  <si>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</si>
  <si>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</si>
  <si>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</si>
  <si>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</si>
  <si>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</si>
  <si>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</si>
  <si>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</si>
  <si>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</si>
  <si>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</si>
  <si>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</si>
  <si>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</si>
  <si>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</si>
  <si>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</si>
  <si>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</si>
  <si>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</si>
  <si>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</si>
  <si>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</si>
  <si>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</si>
  <si>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</si>
  <si>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</si>
  <si>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</si>
  <si>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</si>
  <si>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</si>
  <si>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</si>
  <si>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</si>
  <si>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</si>
  <si>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</si>
  <si>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</si>
  <si>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</si>
  <si>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</si>
  <si>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</si>
  <si>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</si>
  <si>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</si>
  <si>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</si>
  <si>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</si>
  <si>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</si>
  <si>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</si>
  <si>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</si>
  <si>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</si>
  <si>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</si>
  <si>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</si>
  <si>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</si>
  <si>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</si>
  <si>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</si>
  <si>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</si>
  <si>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</si>
  <si>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</si>
  <si>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</si>
  <si>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</si>
  <si>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</si>
  <si>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</si>
  <si>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</si>
  <si>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</si>
  <si>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</si>
  <si>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</si>
  <si>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</si>
  <si>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</si>
  <si>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</si>
  <si>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</si>
  <si>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</si>
  <si>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</si>
  <si>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</si>
  <si>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</si>
  <si>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</si>
  <si>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</si>
  <si>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</si>
  <si>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</si>
  <si>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</si>
  <si>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</si>
  <si>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</si>
  <si>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</si>
  <si>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</si>
  <si>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</si>
  <si>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</si>
  <si>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</si>
  <si>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</si>
  <si>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</si>
  <si>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</si>
  <si>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</si>
  <si>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</si>
  <si>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</si>
  <si>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</si>
  <si>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</si>
  <si>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</si>
  <si>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</si>
  <si>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</si>
  <si>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</si>
  <si>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</si>
  <si>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</si>
  <si>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</si>
  <si>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</si>
  <si>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</si>
  <si>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</si>
  <si>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</si>
  <si>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</si>
  <si>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</si>
  <si>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</si>
  <si>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</si>
  <si>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</si>
  <si>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</si>
  <si>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</si>
  <si>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</si>
  <si>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</si>
  <si>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</si>
  <si>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</si>
  <si>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</si>
  <si>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</si>
  <si>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</si>
  <si>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</si>
  <si>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</si>
  <si>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</si>
  <si>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</si>
  <si>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</si>
  <si>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</si>
  <si>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</si>
  <si>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</si>
  <si>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</si>
  <si>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</si>
  <si>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</si>
  <si>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</si>
  <si>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</si>
  <si>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</si>
  <si>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</si>
  <si>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</si>
  <si>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</si>
  <si>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</si>
  <si>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</si>
  <si>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</si>
  <si>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</si>
  <si>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</si>
  <si>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</si>
  <si>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</si>
  <si>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</si>
  <si>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</si>
  <si>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</si>
  <si>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</si>
  <si>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</si>
  <si>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</si>
  <si>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</si>
  <si>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</si>
  <si>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</si>
  <si>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</si>
  <si>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</si>
  <si>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</si>
  <si>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</si>
  <si>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</si>
  <si>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</si>
  <si>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</si>
  <si>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</si>
  <si>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</si>
  <si>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</si>
  <si>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</si>
  <si>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</si>
  <si>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</si>
  <si>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</si>
  <si>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</si>
  <si>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</si>
  <si>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</si>
  <si>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</si>
  <si>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</si>
  <si>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</si>
  <si>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</si>
  <si>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</si>
  <si>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</si>
  <si>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</si>
  <si>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</si>
  <si>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</si>
  <si>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</si>
  <si>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</si>
  <si>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</si>
  <si>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</si>
  <si>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</si>
  <si>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</si>
  <si>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</si>
  <si>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</si>
  <si>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</si>
  <si>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</si>
  <si>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</si>
  <si>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</si>
  <si>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</si>
  <si>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</si>
  <si>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</si>
  <si>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</si>
  <si>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</si>
  <si>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</si>
  <si>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</si>
  <si>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</si>
  <si>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</si>
  <si>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</si>
  <si>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</si>
  <si>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</si>
  <si>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</si>
  <si>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</si>
  <si>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</si>
  <si>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</si>
  <si>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</si>
  <si>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</si>
  <si>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</si>
  <si>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</si>
  <si>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</si>
  <si>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</si>
  <si>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</si>
  <si>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</si>
  <si>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</si>
  <si>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</si>
  <si>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</si>
  <si>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</si>
  <si>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</si>
  <si>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</si>
  <si>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</si>
  <si>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</si>
  <si>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</si>
  <si>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</si>
  <si>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</si>
  <si>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</si>
  <si>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</si>
  <si>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</si>
  <si>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</si>
  <si>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</si>
  <si>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</si>
  <si>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</si>
  <si>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</si>
  <si>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</si>
  <si>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</si>
  <si>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</si>
  <si>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</si>
  <si>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</si>
  <si>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</si>
  <si>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</si>
  <si>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</si>
  <si>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</si>
  <si>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</si>
  <si>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</si>
  <si>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</si>
  <si>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</si>
  <si>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</si>
  <si>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</si>
  <si>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</si>
  <si>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</si>
  <si>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</si>
  <si>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</si>
  <si>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</si>
  <si>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</si>
  <si>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</si>
  <si>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</si>
  <si>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</si>
  <si>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</si>
  <si>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</si>
  <si>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</si>
  <si>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</si>
  <si>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</si>
  <si>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</si>
  <si>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</si>
  <si>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</si>
  <si>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</si>
  <si>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</si>
  <si>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</si>
  <si>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</si>
  <si>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</si>
  <si>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</si>
  <si>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</si>
  <si>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</si>
  <si>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</si>
  <si>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</si>
  <si>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</si>
  <si>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</si>
  <si>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</si>
  <si>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</si>
  <si>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</si>
  <si>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</si>
  <si>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</si>
  <si>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</si>
  <si>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</si>
  <si>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</si>
  <si>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</si>
  <si>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</si>
  <si>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</si>
  <si>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</si>
  <si>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</si>
  <si>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</si>
  <si>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</si>
  <si>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</si>
  <si>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</si>
  <si>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</si>
  <si>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</si>
  <si>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</si>
  <si>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</si>
  <si>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</si>
  <si>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</si>
  <si>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</si>
  <si>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</si>
  <si>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</si>
  <si>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</si>
  <si>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</si>
  <si>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</si>
  <si>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</si>
  <si>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</si>
  <si>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</si>
  <si>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</si>
  <si>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</si>
  <si>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</si>
  <si>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</si>
  <si>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</si>
  <si>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</si>
  <si>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</si>
  <si>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</si>
  <si>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</si>
  <si>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</si>
  <si>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</si>
  <si>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</si>
  <si>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</si>
  <si>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</si>
  <si>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</si>
  <si>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</si>
  <si>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</si>
  <si>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</si>
  <si>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</si>
  <si>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</si>
  <si>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</si>
  <si>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</si>
  <si>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</si>
  <si>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</si>
  <si>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</si>
  <si>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</si>
  <si>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</si>
  <si>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</si>
  <si>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</si>
  <si>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</si>
  <si>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</si>
  <si>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</si>
  <si>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</si>
  <si>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</si>
  <si>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</si>
  <si>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</si>
  <si>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</si>
  <si>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</si>
  <si>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</si>
  <si>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</si>
  <si>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</si>
  <si>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</si>
  <si>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</si>
  <si>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</si>
  <si>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</si>
  <si>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</si>
  <si>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</si>
  <si>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</si>
  <si>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</si>
  <si>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</si>
  <si>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</si>
  <si>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</si>
  <si>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</si>
  <si>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</si>
  <si>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</si>
  <si>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</si>
  <si>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</si>
  <si>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</si>
  <si>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</si>
  <si>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</si>
  <si>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</si>
  <si>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</si>
  <si>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</si>
  <si>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</si>
  <si>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</si>
  <si>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</si>
  <si>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</si>
  <si>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</si>
  <si>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</si>
  <si>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</si>
  <si>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</si>
  <si>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</si>
  <si>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</si>
  <si>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</si>
  <si>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</si>
  <si>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</si>
  <si>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</si>
  <si>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</si>
  <si>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</si>
  <si>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</si>
  <si>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</si>
  <si>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</si>
  <si>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</si>
  <si>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</si>
  <si>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</si>
  <si>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</si>
  <si>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</si>
  <si>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</si>
  <si>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</si>
  <si>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</si>
  <si>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</si>
  <si>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</si>
  <si>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</si>
  <si>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</si>
  <si>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</si>
  <si>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</si>
  <si>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</si>
  <si>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</si>
  <si>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</si>
  <si>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</si>
  <si>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</si>
  <si>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</si>
  <si>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</si>
  <si>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</si>
  <si>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</si>
  <si>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</si>
  <si>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</si>
  <si>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</si>
  <si>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</si>
  <si>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</si>
  <si>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</si>
  <si>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</si>
  <si>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</si>
  <si>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</si>
  <si>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</si>
  <si>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</si>
  <si>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</si>
  <si>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</si>
  <si>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</si>
  <si>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</si>
  <si>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</si>
  <si>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</si>
  <si>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</si>
  <si>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</si>
  <si>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</si>
  <si>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</si>
  <si>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</si>
  <si>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</si>
  <si>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</si>
  <si>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</si>
  <si>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</si>
  <si>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</si>
  <si>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</si>
  <si>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</si>
  <si>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</si>
  <si>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</si>
  <si>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</si>
  <si>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</si>
  <si>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</si>
  <si>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</si>
  <si>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</si>
  <si>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</si>
  <si>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</si>
  <si>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</si>
  <si>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</si>
  <si>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</si>
  <si>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</si>
  <si>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</si>
  <si>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</si>
  <si>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</si>
  <si>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</si>
  <si>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</si>
  <si>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</si>
  <si>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</si>
  <si>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</si>
  <si>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</si>
  <si>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</si>
  <si>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</si>
  <si>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</si>
  <si>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</si>
  <si>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</si>
  <si>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</si>
  <si>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</si>
  <si>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</si>
  <si>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</si>
  <si>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</si>
  <si>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</si>
  <si>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</si>
  <si>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</si>
  <si>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</si>
  <si>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</si>
  <si>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</si>
  <si>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</si>
  <si>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</si>
  <si>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</si>
  <si>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</si>
  <si>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</si>
  <si>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</si>
  <si>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</si>
  <si>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</si>
  <si>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</si>
  <si>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</si>
  <si>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</si>
  <si>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</si>
  <si>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</si>
  <si>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</si>
  <si>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</si>
  <si>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</si>
  <si>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</si>
  <si>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</si>
  <si>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</si>
  <si>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</si>
  <si>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</si>
  <si>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</si>
  <si>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</si>
  <si>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</si>
  <si>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</si>
  <si>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</si>
  <si>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</si>
  <si>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</si>
  <si>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</si>
  <si>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</si>
  <si>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</si>
  <si>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</si>
  <si>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</si>
  <si>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</si>
  <si>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</si>
  <si>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</si>
  <si>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</si>
  <si>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</si>
  <si>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</si>
  <si>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</si>
  <si>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</si>
  <si>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</si>
  <si>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</si>
  <si>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</si>
  <si>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</si>
  <si>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</si>
  <si>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</si>
  <si>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</si>
  <si>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</si>
  <si>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</si>
  <si>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</si>
  <si>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</si>
  <si>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</si>
  <si>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</si>
  <si>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</si>
  <si>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</si>
  <si>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</si>
  <si>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</si>
  <si>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</si>
  <si>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</si>
  <si>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</si>
  <si>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</si>
  <si>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</si>
  <si>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</si>
  <si>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</si>
  <si>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</si>
  <si>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</si>
  <si>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</si>
  <si>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</si>
  <si>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</si>
  <si>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</si>
  <si>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</si>
  <si>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</si>
  <si>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</si>
  <si>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</si>
  <si>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</si>
  <si>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</si>
  <si>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</si>
  <si>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</si>
  <si>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</si>
  <si>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</si>
  <si>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</si>
  <si>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</si>
  <si>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</si>
  <si>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</si>
  <si>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</si>
  <si>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</si>
  <si>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</si>
  <si>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</si>
  <si>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</si>
  <si>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</si>
  <si>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</si>
  <si>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</si>
  <si>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</si>
  <si>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</si>
  <si>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</si>
  <si>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</si>
  <si>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</si>
  <si>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</si>
  <si>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</si>
  <si>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</si>
  <si>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</si>
  <si>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</si>
  <si>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</si>
  <si>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</si>
  <si>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</si>
  <si>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</si>
  <si>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</si>
  <si>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</si>
  <si>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</si>
  <si>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</si>
  <si>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</si>
  <si>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</si>
  <si>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</si>
  <si>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</si>
  <si>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</si>
  <si>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</si>
  <si>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</si>
  <si>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</si>
  <si>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</si>
  <si>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</si>
  <si>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</si>
  <si>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</si>
  <si>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</si>
  <si>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</si>
  <si>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</si>
  <si>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</si>
  <si>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</si>
  <si>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</si>
  <si>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</si>
  <si>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</si>
  <si>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</si>
  <si>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</si>
  <si>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</si>
  <si>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</si>
  <si>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</si>
  <si>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</si>
  <si>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</si>
  <si>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</si>
  <si>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</si>
  <si>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</si>
  <si>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</si>
  <si>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</si>
  <si>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</si>
  <si>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</si>
  <si>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</si>
  <si>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</si>
  <si>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</si>
  <si>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</si>
  <si>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</si>
  <si>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</si>
  <si>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</si>
  <si>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</si>
  <si>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</si>
  <si>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</si>
  <si>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</si>
  <si>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</si>
  <si>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</si>
  <si>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</si>
  <si>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</si>
  <si>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</si>
  <si>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</si>
  <si>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</si>
  <si>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</si>
  <si>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</si>
  <si>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</si>
  <si>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</si>
  <si>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</si>
  <si>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</si>
  <si>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</si>
  <si>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</si>
  <si>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</si>
  <si>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</si>
  <si>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</si>
  <si>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</si>
  <si>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</si>
  <si>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</si>
  <si>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</si>
  <si>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</si>
  <si>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</si>
  <si>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</si>
  <si>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</si>
  <si>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</si>
  <si>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</si>
  <si>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</si>
  <si>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</si>
  <si>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</si>
  <si>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</si>
  <si>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</si>
  <si>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</si>
  <si>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</si>
  <si>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</si>
  <si>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</si>
  <si>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</si>
  <si>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</si>
  <si>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</si>
  <si>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</si>
  <si>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</si>
  <si>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</si>
  <si>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</si>
  <si>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</si>
  <si>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</si>
  <si>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</si>
  <si>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</si>
  <si>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</si>
  <si>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</si>
  <si>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</si>
  <si>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</si>
  <si>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</si>
  <si>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</si>
  <si>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</si>
  <si>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</si>
  <si>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</si>
  <si>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</si>
  <si>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</si>
  <si>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</si>
  <si>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</si>
  <si>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</si>
  <si>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</si>
  <si>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</si>
  <si>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</si>
  <si>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</si>
  <si>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</si>
  <si>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</si>
  <si>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</si>
  <si>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</si>
  <si>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</si>
  <si>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</si>
  <si>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</si>
  <si>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</si>
  <si>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</si>
  <si>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</si>
  <si>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</si>
  <si>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</si>
  <si>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</si>
  <si>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</si>
  <si>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</si>
  <si>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</si>
  <si>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</si>
  <si>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</si>
  <si>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</si>
  <si>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</si>
  <si>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</si>
  <si>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</si>
  <si>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</si>
  <si>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</si>
  <si>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</si>
  <si>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</si>
  <si>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</si>
  <si>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</si>
  <si>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</si>
  <si>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</si>
  <si>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</si>
  <si>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</si>
  <si>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</si>
  <si>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</si>
  <si>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</si>
  <si>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</si>
  <si>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</si>
  <si>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</si>
  <si>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</si>
  <si>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</si>
  <si>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</si>
  <si>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</si>
  <si>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</si>
  <si>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</si>
  <si>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</si>
  <si>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</si>
  <si>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</si>
  <si>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</si>
  <si>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</si>
  <si>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</si>
  <si>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</si>
  <si>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</si>
  <si>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</si>
  <si>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</si>
  <si>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</si>
  <si>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</si>
  <si>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</si>
  <si>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</si>
  <si>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</si>
  <si>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</si>
  <si>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</si>
  <si>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</si>
  <si>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</si>
  <si>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</si>
  <si>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</si>
  <si>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</si>
  <si>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</si>
  <si>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</si>
  <si>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</si>
  <si>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</si>
  <si>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</si>
  <si>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</si>
  <si>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</si>
  <si>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</si>
  <si>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</si>
  <si>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</si>
  <si>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</si>
  <si>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</si>
  <si>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</si>
  <si>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</si>
  <si>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</si>
  <si>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</si>
  <si>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</si>
  <si>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</si>
  <si>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</si>
  <si>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</si>
  <si>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</si>
  <si>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</si>
  <si>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</si>
  <si>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</si>
  <si>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</si>
  <si>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</si>
  <si>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</si>
  <si>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</si>
  <si>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</si>
  <si>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</si>
  <si>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</si>
  <si>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</si>
  <si>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</si>
  <si>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</si>
  <si>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</si>
  <si>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</si>
  <si>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</si>
  <si>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</si>
  <si>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</si>
  <si>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</si>
  <si>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</si>
  <si>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</si>
  <si>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</si>
  <si>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</si>
  <si>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</si>
  <si>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</si>
  <si>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</si>
  <si>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</si>
  <si>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</si>
  <si>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</si>
  <si>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</si>
  <si>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</si>
  <si>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</si>
  <si>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</si>
  <si>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</si>
  <si>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</si>
  <si>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</si>
  <si>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</si>
  <si>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</si>
  <si>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</si>
  <si>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</si>
  <si>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</si>
  <si>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</si>
  <si>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</si>
  <si>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</si>
  <si>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</si>
  <si>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</si>
  <si>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</si>
  <si>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</si>
  <si>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</si>
  <si>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</si>
  <si>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</si>
  <si>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</si>
  <si>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</si>
  <si>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</si>
  <si>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</si>
  <si>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</si>
  <si>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</si>
  <si>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</si>
  <si>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</si>
  <si>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</si>
  <si>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</si>
  <si>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</si>
  <si>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</si>
  <si>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</si>
  <si>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</si>
  <si>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</si>
  <si>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</si>
  <si>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</si>
  <si>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</si>
  <si>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</si>
  <si>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</si>
  <si>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</si>
  <si>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</si>
  <si>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</si>
  <si>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</si>
  <si>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</si>
  <si>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</si>
  <si>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</si>
  <si>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</si>
  <si>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</si>
  <si>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</si>
  <si>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</si>
  <si>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</si>
  <si>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</si>
  <si>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</si>
  <si>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</si>
  <si>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</si>
  <si>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</si>
  <si>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</si>
  <si>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</si>
  <si>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</si>
  <si>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</si>
  <si>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</si>
  <si>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</si>
  <si>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</si>
  <si>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</si>
  <si>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</si>
  <si>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</si>
  <si>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</si>
  <si>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</si>
  <si>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</si>
  <si>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</si>
  <si>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</si>
  <si>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</si>
  <si>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</si>
  <si>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</si>
  <si>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</si>
  <si>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</si>
  <si>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</si>
  <si>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</si>
  <si>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</si>
  <si>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</si>
  <si>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</si>
  <si>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</si>
  <si>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</si>
  <si>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</si>
  <si>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</si>
  <si>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</si>
  <si>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</si>
  <si>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</si>
  <si>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</si>
  <si>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</si>
  <si>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</si>
  <si>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</si>
  <si>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</si>
  <si>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</si>
  <si>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</si>
  <si>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</si>
  <si>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</si>
  <si>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</si>
  <si>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</si>
  <si>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</si>
  <si>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</si>
  <si>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</si>
  <si>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</si>
  <si>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</si>
  <si>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</si>
  <si>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</si>
  <si>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</si>
  <si>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</si>
  <si>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</si>
  <si>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</si>
  <si>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</si>
  <si>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</si>
  <si>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</si>
  <si>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</si>
  <si>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</si>
  <si>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</si>
  <si>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</si>
  <si>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</si>
  <si>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</si>
  <si>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</si>
  <si>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</si>
  <si>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</si>
  <si>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</si>
  <si>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</si>
  <si>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</si>
  <si>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</si>
  <si>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</si>
  <si>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</si>
  <si>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</si>
  <si>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</si>
  <si>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</si>
  <si>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</si>
  <si>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</si>
  <si>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</si>
  <si>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</si>
  <si>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</si>
  <si>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</si>
  <si>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</si>
  <si>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</si>
  <si>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</si>
  <si>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</si>
  <si>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</si>
  <si>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</si>
  <si>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</si>
  <si>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</si>
  <si>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</si>
  <si>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</si>
  <si>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</si>
  <si>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</si>
  <si>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</si>
  <si>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</si>
  <si>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</si>
  <si>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</si>
  <si>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</si>
  <si>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</si>
  <si>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</si>
  <si>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</si>
  <si>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</si>
  <si>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</si>
  <si>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</si>
  <si>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</si>
  <si>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</si>
  <si>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</si>
  <si>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</si>
  <si>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</si>
  <si>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</si>
  <si>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</si>
  <si>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</si>
  <si>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</si>
  <si>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</si>
  <si>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</si>
  <si>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</si>
  <si>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</si>
  <si>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</si>
  <si>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</si>
  <si>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</si>
  <si>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</si>
  <si>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</si>
  <si>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</si>
  <si>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</si>
  <si>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</si>
  <si>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</si>
  <si>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</si>
  <si>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</si>
  <si>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</si>
  <si>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</si>
  <si>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</si>
  <si>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</si>
  <si>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</si>
  <si>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</si>
  <si>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</si>
  <si>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</si>
  <si>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</si>
  <si>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</si>
  <si>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</si>
  <si>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</si>
  <si>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</si>
  <si>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</si>
  <si>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</si>
  <si>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</si>
  <si>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</si>
  <si>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</si>
  <si>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</si>
  <si>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</si>
  <si>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</si>
  <si>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</si>
  <si>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</si>
  <si>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</si>
  <si>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</si>
  <si>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</si>
  <si>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</si>
  <si>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</si>
  <si>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</si>
  <si>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</si>
  <si>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</si>
  <si>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</si>
  <si>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</si>
  <si>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</si>
  <si>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</si>
  <si>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</si>
  <si>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</si>
  <si>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</si>
  <si>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</si>
  <si>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</si>
  <si>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</si>
  <si>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</si>
  <si>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</si>
  <si>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</si>
  <si>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</si>
  <si>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</si>
  <si>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</si>
  <si>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</si>
  <si>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</si>
  <si>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</si>
  <si>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</si>
  <si>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</si>
  <si>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</si>
  <si>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</si>
  <si>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</si>
  <si>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</si>
  <si>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</si>
  <si>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</si>
  <si>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</si>
  <si>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</si>
  <si>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</si>
  <si>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</si>
  <si>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</si>
  <si>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</si>
  <si>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</si>
  <si>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</si>
  <si>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</si>
  <si>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</si>
  <si>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</si>
  <si>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</si>
  <si>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</si>
  <si>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</si>
  <si>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</si>
  <si>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</si>
  <si>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</si>
  <si>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</si>
  <si>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</si>
  <si>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</si>
  <si>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</si>
  <si>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</si>
  <si>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</si>
  <si>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</si>
  <si>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</si>
  <si>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</si>
  <si>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</si>
  <si>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</si>
  <si>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</si>
  <si>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</si>
  <si>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</si>
  <si>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</si>
  <si>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</si>
  <si>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</si>
  <si>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</si>
  <si>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</si>
  <si>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</si>
  <si>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</si>
  <si>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</si>
  <si>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</si>
  <si>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</si>
  <si>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</si>
  <si>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</si>
  <si>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</si>
  <si>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</si>
  <si>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</si>
  <si>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</si>
  <si>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</si>
  <si>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</si>
  <si>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</si>
  <si>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</si>
  <si>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</si>
  <si>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</si>
  <si>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</si>
  <si>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</si>
  <si>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</si>
  <si>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</si>
  <si>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</si>
  <si>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</si>
  <si>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</si>
  <si>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</si>
  <si>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</si>
  <si>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</si>
  <si>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</si>
  <si>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</si>
  <si>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</si>
  <si>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</si>
  <si>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</si>
  <si>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</si>
  <si>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</si>
  <si>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</si>
  <si>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</si>
  <si>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</si>
  <si>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</si>
  <si>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</si>
  <si>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</si>
  <si>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</si>
  <si>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</si>
  <si>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</si>
  <si>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</si>
  <si>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</si>
  <si>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</si>
  <si>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</si>
  <si>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</si>
  <si>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</si>
  <si>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</si>
  <si>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</si>
  <si>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</si>
  <si>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</si>
  <si>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</si>
  <si>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</si>
  <si>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</si>
  <si>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</si>
  <si>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</si>
  <si>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</si>
  <si>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</si>
  <si>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</si>
  <si>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</si>
  <si>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</si>
  <si>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</si>
  <si>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</si>
  <si>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</si>
  <si>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</si>
  <si>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</si>
  <si>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</si>
  <si>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</si>
  <si>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</si>
  <si>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</si>
  <si>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</si>
  <si>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</si>
  <si>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</si>
  <si>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</si>
  <si>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</si>
  <si>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</si>
  <si>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</si>
  <si>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</si>
  <si>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</si>
  <si>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</si>
  <si>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</si>
  <si>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</si>
  <si>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</si>
  <si>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</si>
  <si>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</si>
  <si>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</si>
  <si>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</si>
  <si>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</si>
  <si>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</si>
  <si>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</si>
  <si>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</si>
  <si>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</si>
  <si>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</si>
  <si>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</si>
  <si>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</si>
  <si>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</si>
  <si>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</si>
  <si>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</si>
  <si>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</si>
  <si>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</si>
  <si>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</si>
  <si>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</si>
  <si>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</si>
  <si>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</si>
  <si>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</si>
  <si>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</si>
  <si>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</si>
  <si>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</si>
  <si>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</si>
  <si>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</si>
  <si>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</si>
  <si>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</si>
  <si>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</si>
  <si>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</si>
  <si>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</si>
  <si>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</si>
  <si>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</si>
  <si>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</si>
  <si>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</si>
  <si>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</si>
  <si>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</si>
  <si>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</si>
  <si>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</si>
  <si>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</si>
  <si>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</si>
  <si>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</si>
  <si>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</si>
  <si>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</si>
  <si>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</si>
  <si>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</si>
  <si>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</si>
  <si>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</si>
  <si>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</si>
  <si>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</si>
  <si>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</si>
  <si>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</si>
  <si>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</si>
  <si>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</si>
  <si>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</si>
  <si>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</si>
  <si>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</si>
  <si>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</si>
  <si>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</si>
  <si>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</si>
  <si>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</si>
  <si>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</si>
  <si>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</si>
  <si>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</si>
  <si>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</si>
  <si>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</si>
  <si>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</si>
  <si>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</si>
  <si>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</si>
  <si>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</si>
  <si>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</si>
  <si>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</si>
  <si>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</si>
  <si>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</si>
  <si>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</si>
  <si>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</si>
  <si>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</si>
  <si>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</si>
  <si>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</si>
  <si>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</si>
  <si>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</si>
  <si>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</si>
  <si>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</si>
  <si>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</si>
  <si>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</si>
  <si>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</si>
  <si>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</si>
  <si>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</si>
  <si>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</si>
  <si>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</si>
  <si>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</si>
  <si>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</si>
  <si>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</si>
  <si>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</si>
  <si>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</si>
  <si>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</si>
  <si>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</si>
  <si>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</si>
  <si>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</si>
  <si>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</si>
  <si>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</si>
  <si>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</si>
  <si>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</si>
  <si>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</si>
  <si>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</si>
  <si>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</si>
  <si>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</si>
  <si>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</si>
  <si>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</si>
  <si>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</si>
  <si>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</si>
  <si>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</si>
  <si>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</si>
  <si>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</si>
  <si>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</si>
  <si>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</si>
  <si>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</si>
  <si>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</si>
  <si>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</si>
  <si>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</si>
  <si>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</si>
  <si>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</si>
  <si>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</si>
  <si>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</si>
  <si>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</si>
  <si>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</si>
  <si>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</si>
  <si>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</si>
  <si>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</si>
  <si>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</si>
  <si>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</si>
  <si>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</si>
  <si>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</si>
  <si>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</si>
  <si>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</si>
  <si>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</si>
  <si>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</si>
  <si>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</si>
  <si>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</si>
  <si>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</si>
  <si>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</si>
  <si>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</si>
  <si>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</si>
  <si>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</si>
  <si>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</si>
  <si>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</si>
  <si>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</si>
  <si>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</si>
  <si>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</si>
  <si>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</si>
  <si>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</si>
  <si>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</si>
  <si>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</si>
  <si>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</si>
  <si>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</si>
  <si>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</si>
  <si>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</si>
  <si>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</si>
  <si>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</si>
  <si>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</si>
  <si>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</si>
  <si>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</si>
  <si>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</si>
  <si>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</si>
  <si>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</si>
  <si>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</si>
  <si>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</si>
  <si>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</si>
  <si>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</si>
  <si>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</si>
  <si>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</si>
  <si>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</si>
  <si>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</si>
  <si>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</si>
  <si>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</si>
  <si>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</si>
  <si>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</si>
  <si>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</si>
  <si>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</si>
  <si>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</si>
  <si>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</si>
  <si>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</si>
  <si>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</si>
  <si>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</si>
  <si>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</si>
  <si>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</si>
  <si>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</si>
  <si>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</si>
  <si>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</si>
  <si>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</si>
  <si>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</si>
  <si>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</si>
  <si>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</si>
  <si>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</si>
  <si>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</si>
  <si>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</si>
  <si>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</si>
  <si>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</si>
  <si>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</si>
  <si>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</si>
  <si>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</si>
  <si>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</si>
  <si>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</si>
  <si>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</si>
  <si>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</si>
  <si>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</si>
  <si>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</si>
  <si>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</si>
  <si>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</si>
  <si>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</si>
  <si>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</si>
  <si>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</si>
  <si>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</si>
  <si>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</si>
  <si>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</si>
  <si>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</si>
  <si>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</si>
  <si>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</si>
  <si>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</si>
  <si>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</si>
  <si>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</si>
  <si>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</si>
  <si>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</si>
  <si>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</si>
  <si>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</si>
  <si>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</si>
  <si>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</si>
  <si>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</si>
  <si>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</si>
  <si>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</si>
  <si>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</si>
  <si>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</si>
  <si>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</si>
  <si>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</si>
  <si>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</si>
  <si>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</si>
  <si>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</si>
  <si>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</si>
  <si>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</si>
  <si>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</si>
  <si>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</si>
  <si>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</si>
  <si>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</si>
  <si>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</si>
  <si>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</si>
  <si>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</si>
  <si>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</si>
  <si>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</si>
  <si>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</si>
  <si>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</si>
  <si>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</si>
  <si>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</si>
  <si>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</si>
  <si>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</si>
  <si>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</si>
  <si>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</si>
  <si>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</si>
  <si>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</si>
  <si>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</si>
  <si>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</si>
  <si>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</si>
  <si>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</si>
  <si>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</si>
  <si>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</si>
  <si>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</si>
  <si>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</si>
  <si>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</si>
  <si>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</si>
  <si>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</si>
  <si>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</si>
  <si>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</si>
  <si>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</si>
  <si>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</si>
  <si>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</si>
  <si>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</si>
  <si>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</si>
  <si>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</si>
  <si>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</si>
  <si>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</si>
  <si>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</si>
  <si>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</si>
  <si>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</si>
  <si>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</si>
  <si>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</si>
  <si>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</si>
  <si>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</si>
  <si>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</si>
  <si>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</si>
  <si>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</si>
  <si>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</si>
  <si>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</si>
  <si>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</si>
  <si>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</si>
  <si>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</si>
  <si>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</si>
  <si>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</si>
  <si>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</si>
  <si>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</si>
  <si>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</si>
  <si>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</si>
  <si>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</si>
  <si>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</si>
  <si>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</si>
  <si>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</si>
  <si>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</si>
  <si>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</si>
  <si>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</si>
  <si>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</si>
  <si>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</si>
  <si>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</si>
  <si>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</si>
  <si>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</si>
  <si>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</si>
  <si>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</si>
  <si>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</si>
  <si>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</si>
  <si>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</si>
  <si>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</si>
  <si>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</si>
  <si>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</si>
  <si>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</si>
  <si>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</si>
  <si>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</si>
  <si>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</si>
  <si>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</si>
  <si>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</si>
  <si>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</si>
  <si>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</si>
  <si>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</si>
  <si>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</si>
  <si>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</si>
  <si>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</si>
  <si>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</si>
  <si>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</si>
  <si>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</si>
  <si>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</si>
  <si>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</si>
  <si>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</si>
  <si>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</si>
  <si>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</si>
  <si>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</si>
  <si>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</si>
  <si>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</si>
  <si>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</si>
  <si>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</si>
  <si>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</si>
  <si>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</si>
  <si>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</si>
  <si>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</si>
  <si>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</si>
  <si>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</si>
  <si>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</si>
  <si>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</si>
  <si>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</si>
  <si>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</si>
  <si>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</si>
  <si>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</si>
  <si>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</si>
  <si>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</si>
  <si>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</si>
  <si>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</si>
  <si>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</si>
  <si>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</si>
  <si>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</si>
  <si>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</si>
  <si>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</si>
  <si>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</si>
  <si>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</si>
  <si>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</si>
  <si>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</si>
  <si>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</si>
  <si>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</si>
  <si>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</si>
  <si>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</si>
  <si>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</si>
  <si>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</si>
  <si>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</si>
  <si>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</si>
  <si>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</si>
  <si>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</si>
  <si>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</si>
  <si>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</si>
  <si>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</si>
  <si>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</si>
  <si>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</si>
  <si>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</si>
  <si>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</si>
  <si>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</si>
  <si>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</si>
  <si>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</si>
  <si>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</si>
  <si>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</si>
  <si>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</si>
  <si>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</si>
  <si>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</si>
  <si>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</si>
  <si>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</si>
  <si>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</si>
  <si>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</si>
  <si>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</si>
  <si>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</si>
  <si>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</si>
  <si>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</si>
  <si>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</si>
  <si>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</si>
  <si>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</si>
  <si>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</si>
  <si>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</si>
  <si>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</si>
  <si>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</si>
  <si>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</si>
  <si>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</si>
  <si>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</si>
  <si>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</si>
  <si>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</si>
  <si>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</si>
  <si>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</si>
  <si>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</si>
  <si>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</si>
  <si>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</si>
  <si>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</si>
  <si>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</si>
  <si>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</si>
  <si>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</si>
  <si>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</si>
  <si>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</si>
  <si>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</si>
  <si>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</si>
  <si>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</si>
  <si>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</si>
  <si>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</si>
  <si>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</si>
  <si>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</si>
  <si>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</si>
  <si>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</si>
  <si>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</si>
  <si>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</si>
  <si>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</si>
  <si>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</si>
  <si>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</si>
  <si>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</si>
  <si>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</si>
  <si>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</si>
  <si>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</si>
  <si>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</si>
  <si>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</si>
  <si>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</si>
  <si>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</si>
  <si>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</si>
  <si>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</si>
  <si>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</si>
  <si>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</si>
  <si>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</si>
  <si>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</si>
  <si>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</si>
  <si>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</si>
  <si>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</si>
  <si>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</si>
  <si>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</si>
  <si>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</si>
  <si>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</si>
  <si>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</si>
  <si>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</si>
  <si>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</si>
  <si>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</si>
  <si>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</si>
  <si>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</si>
  <si>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</si>
  <si>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</si>
  <si>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</si>
  <si>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</si>
  <si>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</si>
  <si>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</si>
  <si>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</si>
  <si>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</si>
  <si>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</si>
  <si>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</si>
  <si>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</si>
  <si>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</si>
  <si>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</si>
  <si>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</si>
  <si>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</si>
  <si>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</si>
  <si>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</si>
  <si>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</si>
  <si>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</si>
  <si>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</si>
  <si>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</si>
  <si>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</si>
  <si>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</si>
  <si>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</si>
  <si>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</si>
  <si>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</si>
  <si>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</si>
  <si>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</si>
  <si>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</si>
  <si>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</si>
  <si>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</si>
  <si>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</si>
  <si>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</si>
  <si>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</si>
  <si>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</si>
  <si>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</si>
  <si>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</si>
  <si>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</si>
  <si>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</si>
  <si>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</si>
  <si>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</si>
  <si>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</si>
  <si>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</si>
  <si>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</si>
  <si>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</si>
  <si>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</si>
  <si>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</si>
  <si>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</si>
  <si>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</si>
  <si>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</si>
  <si>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</si>
  <si>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</si>
  <si>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</si>
  <si>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</si>
  <si>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</si>
  <si>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</si>
  <si>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</si>
  <si>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</si>
  <si>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</si>
  <si>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</si>
  <si>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</si>
  <si>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</si>
  <si>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</si>
  <si>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</si>
  <si>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</si>
  <si>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</si>
  <si>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</si>
  <si>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</si>
  <si>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</si>
  <si>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</si>
  <si>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</si>
  <si>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</si>
  <si>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</si>
  <si>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</si>
  <si>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</si>
  <si>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</si>
  <si>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</si>
  <si>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</si>
  <si>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</si>
  <si>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</si>
  <si>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</si>
  <si>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</si>
  <si>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</si>
  <si>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</si>
  <si>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</si>
  <si>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</si>
  <si>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</si>
  <si>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</si>
  <si>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</si>
  <si>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</si>
  <si>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</si>
  <si>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</si>
  <si>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</si>
  <si>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</si>
  <si>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</si>
  <si>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</si>
  <si>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</si>
  <si>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</si>
  <si>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</si>
  <si>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</si>
  <si>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</si>
  <si>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</si>
  <si>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</si>
  <si>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</si>
  <si>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</si>
  <si>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</si>
  <si>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</si>
  <si>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</si>
  <si>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</si>
  <si>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</si>
  <si>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</si>
  <si>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</si>
  <si>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</si>
  <si>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</si>
  <si>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</si>
  <si>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</si>
  <si>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</si>
  <si>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</si>
  <si>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</si>
  <si>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</si>
  <si>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</si>
  <si>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</si>
  <si>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</si>
  <si>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</si>
  <si>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</si>
  <si>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</si>
  <si>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</si>
  <si>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</si>
  <si>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</si>
  <si>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</si>
  <si>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</si>
  <si>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</si>
  <si>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</si>
  <si>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</si>
  <si>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</si>
  <si>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</si>
  <si>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</si>
  <si>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</si>
  <si>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</si>
  <si>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</si>
  <si>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</si>
  <si>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</si>
  <si>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</si>
  <si>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</si>
  <si>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</si>
  <si>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</si>
  <si>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</si>
  <si>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</si>
  <si>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</si>
  <si>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</si>
  <si>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</si>
  <si>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</si>
  <si>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</si>
  <si>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</si>
  <si>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</si>
  <si>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</si>
  <si>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</si>
  <si>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</si>
  <si>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</si>
  <si>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</si>
  <si>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</si>
  <si>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</si>
  <si>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</si>
  <si>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</si>
  <si>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</si>
  <si>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</si>
  <si>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</si>
  <si>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</si>
  <si>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</si>
  <si>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</si>
  <si>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</si>
  <si>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</si>
  <si>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</si>
  <si>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</si>
  <si>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</si>
  <si>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</si>
  <si>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</si>
  <si>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</si>
  <si>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</si>
  <si>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</si>
  <si>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</si>
  <si>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</si>
  <si>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</si>
  <si>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</si>
  <si>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</si>
  <si>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</si>
  <si>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</si>
  <si>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</si>
  <si>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</si>
  <si>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</si>
  <si>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</si>
  <si>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</si>
  <si>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</si>
  <si>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</si>
  <si>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</si>
  <si>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</si>
  <si>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</si>
  <si>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</si>
  <si>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</si>
  <si>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</si>
  <si>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</si>
  <si>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</si>
  <si>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</si>
  <si>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</si>
  <si>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</si>
  <si>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</si>
  <si>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</si>
  <si>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</si>
  <si>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</si>
  <si>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</si>
  <si>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</si>
  <si>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</si>
  <si>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</si>
  <si>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</si>
  <si>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</si>
  <si>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</si>
  <si>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</si>
  <si>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</si>
  <si>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</si>
  <si>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</si>
  <si>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</si>
  <si>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</si>
  <si>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</si>
  <si>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</si>
  <si>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</si>
  <si>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</si>
  <si>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</si>
  <si>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</si>
  <si>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</si>
  <si>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</si>
  <si>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</si>
  <si>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</si>
  <si>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</si>
  <si>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</si>
  <si>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</si>
  <si>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</si>
  <si>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</si>
  <si>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</si>
  <si>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</si>
  <si>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</si>
  <si>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</si>
  <si>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</si>
  <si>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</si>
  <si>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</si>
  <si>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</si>
  <si>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</si>
  <si>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</si>
  <si>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</si>
  <si>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</si>
  <si>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</si>
  <si>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</si>
  <si>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</si>
  <si>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</si>
  <si>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</si>
  <si>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</si>
  <si>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</si>
  <si>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</si>
  <si>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</si>
  <si>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</si>
  <si>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</si>
  <si>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</si>
  <si>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</si>
  <si>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</si>
  <si>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</si>
  <si>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</si>
  <si>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</si>
  <si>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</si>
  <si>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</si>
  <si>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</si>
  <si>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</si>
  <si>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</si>
  <si>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</si>
  <si>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</si>
  <si>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</si>
  <si>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</si>
  <si>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</si>
  <si>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</si>
  <si>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</si>
  <si>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</si>
  <si>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</si>
  <si>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</si>
  <si>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</si>
  <si>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</si>
  <si>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</si>
  <si>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</si>
  <si>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</si>
  <si>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</si>
  <si>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</si>
  <si>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</si>
  <si>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</si>
  <si>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</si>
  <si>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</si>
  <si>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</si>
  <si>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</si>
  <si>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</si>
  <si>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</si>
  <si>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</si>
  <si>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</si>
  <si>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</si>
  <si>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</si>
  <si>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</si>
  <si>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</si>
  <si>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</si>
  <si>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</si>
  <si>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</si>
  <si>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</si>
  <si>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</si>
  <si>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</si>
  <si>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</si>
  <si>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</si>
  <si>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</si>
  <si>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</si>
  <si>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</si>
  <si>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</si>
  <si>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</si>
  <si>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</si>
  <si>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</si>
  <si>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</si>
  <si>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</si>
  <si>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</si>
  <si>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</si>
  <si>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</si>
  <si>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</si>
  <si>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</si>
  <si>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</si>
  <si>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</si>
  <si>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</si>
  <si>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</si>
  <si>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</si>
  <si>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</si>
  <si>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</si>
  <si>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</si>
  <si>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</si>
  <si>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</si>
  <si>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</si>
  <si>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</si>
  <si>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</si>
  <si>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</si>
  <si>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</si>
  <si>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</si>
  <si>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</si>
  <si>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</si>
  <si>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</si>
  <si>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</si>
  <si>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</si>
  <si>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</si>
  <si>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</si>
  <si>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</si>
  <si>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</si>
  <si>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</si>
  <si>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</si>
  <si>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</si>
  <si>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</si>
  <si>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</si>
  <si>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</si>
  <si>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</si>
  <si>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</si>
  <si>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</si>
  <si>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</si>
  <si>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</si>
  <si>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</si>
  <si>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</si>
  <si>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</si>
  <si>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</si>
  <si>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</si>
  <si>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</si>
  <si>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</si>
  <si>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</si>
  <si>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</si>
  <si>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</si>
  <si>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</si>
  <si>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</si>
  <si>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</si>
  <si>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</si>
  <si>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</si>
  <si>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</si>
  <si>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</si>
  <si>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</si>
  <si>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</si>
  <si>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</si>
  <si>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</si>
  <si>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</si>
  <si>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</si>
  <si>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</si>
  <si>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</si>
  <si>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</si>
  <si>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</si>
  <si>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</si>
  <si>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</si>
  <si>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</si>
  <si>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</si>
  <si>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</si>
  <si>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</si>
  <si>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</si>
  <si>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</si>
  <si>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</si>
  <si>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</si>
  <si>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</si>
  <si>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</si>
  <si>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</si>
  <si>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</si>
  <si>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</si>
  <si>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</si>
  <si>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</si>
  <si>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</si>
  <si>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</si>
  <si>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</si>
  <si>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</si>
  <si>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</si>
  <si>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</si>
  <si>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</si>
  <si>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</si>
  <si>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</si>
  <si>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</si>
  <si>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</si>
  <si>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</si>
  <si>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</si>
  <si>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</si>
  <si>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</si>
  <si>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</si>
  <si>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</si>
  <si>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</si>
  <si>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</si>
  <si>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</si>
  <si>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</si>
  <si>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</si>
  <si>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</si>
  <si>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</si>
  <si>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</si>
  <si>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</si>
  <si>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</si>
  <si>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</si>
  <si>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</si>
  <si>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</si>
  <si>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</si>
  <si>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</si>
  <si>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</si>
  <si>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</si>
  <si>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</si>
  <si>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</si>
  <si>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</si>
  <si>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</si>
  <si>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</si>
  <si>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</si>
  <si>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</si>
  <si>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</si>
  <si>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</si>
  <si>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</si>
  <si>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</si>
  <si>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</si>
  <si>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</si>
  <si>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</si>
  <si>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</si>
  <si>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</si>
  <si>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</si>
  <si>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</si>
  <si>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</si>
  <si>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</si>
  <si>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</si>
  <si>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</si>
  <si>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</si>
  <si>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</si>
  <si>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</si>
  <si>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</si>
  <si>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</si>
  <si>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</si>
  <si>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</si>
  <si>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</si>
  <si>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</si>
  <si>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</si>
  <si>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</si>
  <si>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</si>
  <si>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</si>
  <si>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</si>
  <si>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</si>
  <si>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</si>
  <si>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</si>
  <si>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</si>
  <si>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</si>
  <si>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</si>
  <si>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</si>
  <si>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</si>
  <si>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</si>
  <si>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</si>
  <si>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</si>
  <si>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</si>
  <si>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</si>
  <si>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</si>
  <si>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</si>
  <si>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</si>
  <si>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</si>
  <si>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</si>
  <si>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</si>
  <si>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</si>
  <si>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</si>
  <si>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</si>
  <si>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</si>
  <si>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</si>
  <si>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</si>
  <si>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</si>
  <si>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</si>
  <si>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</si>
  <si>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</si>
  <si>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</si>
  <si>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</si>
  <si>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</si>
  <si>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</si>
  <si>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</si>
  <si>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</si>
  <si>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</si>
  <si>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</si>
  <si>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</si>
  <si>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</si>
  <si>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</si>
  <si>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</si>
  <si>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</si>
  <si>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</si>
  <si>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</si>
  <si>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</si>
  <si>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</si>
  <si>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</si>
  <si>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</si>
  <si>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</si>
  <si>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</si>
  <si>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</si>
  <si>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</si>
  <si>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</si>
  <si>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</si>
  <si>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</si>
  <si>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</si>
  <si>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</si>
  <si>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</si>
  <si>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</si>
  <si>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</si>
  <si>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</si>
  <si>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</si>
  <si>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</si>
  <si>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</si>
  <si>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</si>
  <si>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</si>
  <si>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</si>
  <si>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</si>
  <si>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</si>
  <si>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</si>
  <si>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</si>
  <si>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</si>
  <si>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</si>
  <si>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</si>
  <si>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</si>
  <si>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</si>
  <si>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</si>
  <si>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</si>
  <si>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</si>
  <si>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</si>
  <si>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</si>
  <si>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</si>
  <si>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</si>
  <si>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</si>
  <si>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</si>
  <si>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</si>
  <si>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</si>
  <si>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</si>
  <si>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</si>
  <si>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</si>
  <si>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</si>
  <si>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</si>
  <si>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</si>
  <si>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</si>
  <si>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</si>
  <si>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</si>
  <si>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</si>
  <si>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</si>
  <si>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</si>
  <si>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</si>
  <si>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</si>
  <si>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</si>
  <si>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</si>
  <si>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</si>
  <si>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</si>
  <si>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</si>
  <si>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</si>
  <si>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</si>
  <si>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</si>
  <si>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</si>
  <si>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</si>
  <si>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</si>
  <si>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</si>
  <si>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</si>
  <si>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</si>
  <si>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</si>
  <si>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</si>
  <si>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</si>
  <si>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</si>
  <si>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</si>
  <si>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</si>
  <si>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</si>
  <si>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</si>
  <si>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</si>
  <si>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</si>
  <si>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</si>
  <si>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</si>
  <si>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</si>
  <si>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</si>
  <si>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</si>
  <si>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</si>
  <si>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</si>
  <si>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</si>
  <si>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</si>
  <si>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</si>
  <si>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</si>
  <si>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</si>
  <si>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</si>
  <si>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</si>
  <si>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</si>
  <si>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</si>
  <si>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</si>
  <si>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</si>
  <si>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</si>
  <si>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</si>
  <si>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</si>
  <si>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</si>
  <si>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</si>
  <si>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</si>
  <si>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</si>
  <si>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</si>
  <si>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</si>
  <si>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</si>
  <si>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</si>
  <si>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</si>
  <si>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</si>
  <si>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</si>
  <si>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</si>
  <si>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</si>
  <si>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</si>
  <si>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</si>
  <si>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</si>
  <si>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</si>
  <si>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</si>
  <si>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</si>
  <si>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</si>
  <si>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</si>
  <si>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</si>
  <si>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</si>
  <si>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</si>
  <si>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</si>
  <si>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</si>
  <si>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</si>
  <si>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</si>
  <si>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</si>
  <si>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</si>
  <si>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</si>
  <si>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</si>
  <si>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</si>
  <si>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</si>
  <si>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</si>
  <si>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</si>
  <si>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</si>
  <si>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</si>
  <si>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</si>
  <si>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</si>
  <si>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</si>
  <si>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</si>
  <si>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</si>
  <si>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</si>
  <si>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</si>
  <si>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</si>
  <si>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</si>
  <si>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</si>
  <si>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</si>
  <si>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</si>
  <si>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</si>
  <si>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</si>
  <si>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</si>
  <si>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</si>
  <si>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</si>
  <si>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</si>
  <si>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</si>
  <si>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</si>
  <si>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</si>
  <si>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</si>
  <si>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</si>
  <si>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</si>
  <si>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</si>
  <si>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</si>
  <si>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</si>
  <si>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</si>
  <si>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</si>
  <si>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</si>
  <si>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</si>
  <si>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</si>
  <si>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</si>
  <si>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</si>
  <si>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</si>
  <si>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</si>
  <si>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</si>
  <si>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</si>
  <si>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</si>
  <si>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</si>
  <si>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</si>
  <si>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</si>
  <si>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</si>
  <si>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</si>
  <si>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</si>
  <si>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</si>
  <si>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</si>
  <si>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</si>
  <si>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</si>
  <si>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</si>
  <si>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</si>
  <si>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</si>
  <si>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</si>
  <si>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</si>
  <si>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</si>
  <si>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</si>
  <si>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</si>
  <si>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</si>
  <si>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</si>
  <si>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</si>
  <si>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</si>
  <si>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</si>
  <si>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</si>
  <si>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</si>
  <si>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</si>
  <si>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</si>
  <si>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</si>
  <si>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</si>
  <si>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</si>
  <si>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</si>
  <si>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</si>
  <si>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</si>
  <si>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</si>
  <si>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</si>
  <si>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</si>
  <si>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</si>
  <si>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</si>
  <si>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</si>
  <si>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</si>
  <si>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</si>
  <si>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</si>
  <si>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</si>
  <si>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</si>
  <si>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</si>
  <si>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</si>
  <si>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</si>
  <si>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</si>
  <si>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</si>
  <si>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</si>
  <si>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</si>
  <si>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</si>
  <si>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</si>
  <si>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</si>
  <si>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</si>
  <si>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</si>
  <si>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</si>
  <si>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</si>
  <si>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</si>
  <si>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</si>
  <si>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</si>
  <si>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</si>
  <si>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</si>
  <si>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</si>
  <si>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</si>
  <si>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</si>
  <si>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</si>
  <si>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</si>
  <si>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</si>
  <si>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</si>
  <si>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</si>
  <si>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</si>
  <si>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</si>
  <si>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</si>
  <si>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</si>
  <si>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</si>
  <si>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</si>
  <si>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</si>
  <si>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</si>
  <si>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</si>
  <si>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</si>
  <si>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</si>
  <si>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</si>
  <si>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</si>
  <si>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</si>
  <si>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</si>
  <si>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</si>
  <si>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</si>
  <si>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</si>
  <si>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</si>
  <si>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</si>
  <si>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</si>
  <si>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</si>
  <si>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</si>
  <si>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</si>
  <si>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</si>
  <si>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</si>
  <si>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</si>
  <si>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</si>
  <si>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</si>
  <si>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</si>
  <si>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</si>
  <si>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</si>
  <si>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</si>
  <si>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</si>
  <si>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</si>
  <si>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</si>
  <si>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</si>
  <si>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</si>
  <si>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</si>
  <si>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</si>
  <si>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</si>
  <si>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</si>
  <si>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</si>
  <si>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</si>
  <si>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</si>
  <si>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</si>
  <si>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</si>
  <si>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</si>
  <si>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</si>
  <si>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</si>
  <si>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</si>
  <si>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</si>
  <si>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</si>
  <si>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</si>
  <si>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</si>
  <si>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</si>
  <si>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</si>
  <si>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</si>
  <si>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</si>
  <si>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</si>
  <si>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</si>
  <si>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</si>
  <si>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</si>
  <si>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</si>
  <si>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</si>
  <si>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</si>
  <si>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</si>
  <si>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</si>
  <si>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</si>
  <si>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</si>
  <si>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</si>
  <si>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</si>
  <si>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</si>
  <si>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</si>
  <si>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</si>
  <si>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</si>
  <si>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</si>
  <si>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</si>
  <si>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</si>
  <si>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</si>
  <si>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</si>
  <si>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</si>
  <si>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</si>
  <si>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</si>
  <si>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</si>
  <si>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</si>
  <si>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</si>
  <si>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</si>
  <si>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</si>
  <si>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</si>
  <si>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</si>
  <si>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</si>
  <si>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</si>
  <si>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</si>
  <si>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</si>
  <si>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</si>
  <si>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</si>
  <si>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</si>
  <si>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</si>
  <si>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</si>
  <si>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</si>
  <si>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</si>
  <si>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</si>
  <si>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</si>
  <si>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</si>
  <si>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</si>
  <si>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</si>
  <si>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</si>
  <si>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</si>
  <si>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</si>
  <si>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</si>
  <si>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</si>
  <si>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</si>
  <si>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</si>
  <si>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</si>
  <si>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</si>
  <si>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</si>
  <si>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</si>
  <si>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</si>
  <si>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</si>
  <si>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</si>
  <si>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</si>
  <si>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</si>
  <si>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</si>
  <si>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</si>
  <si>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</si>
  <si>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</si>
  <si>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</si>
  <si>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</si>
  <si>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</si>
  <si>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</si>
  <si>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</si>
  <si>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</si>
  <si>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</si>
  <si>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</si>
  <si>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</si>
  <si>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</si>
  <si>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</si>
  <si>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</si>
  <si>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</si>
  <si>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</si>
  <si>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</si>
  <si>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</si>
  <si>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</si>
  <si>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</si>
  <si>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</si>
  <si>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</si>
  <si>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</si>
  <si>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</si>
  <si>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</si>
  <si>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</si>
  <si>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</si>
  <si>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</si>
  <si>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</si>
  <si>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</si>
  <si>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</si>
  <si>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</si>
  <si>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</si>
  <si>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</si>
  <si>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</si>
  <si>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</si>
  <si>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</si>
  <si>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</si>
  <si>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</si>
  <si>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</si>
  <si>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</si>
  <si>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</si>
  <si>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</si>
  <si>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</si>
  <si>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</si>
  <si>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</si>
  <si>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</si>
  <si>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</si>
  <si>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</si>
  <si>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</si>
  <si>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</si>
  <si>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</si>
  <si>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</si>
  <si>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</si>
  <si>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</si>
  <si>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</si>
  <si>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</si>
  <si>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</si>
  <si>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</si>
  <si>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</si>
  <si>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</si>
  <si>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</si>
  <si>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</si>
  <si>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</si>
  <si>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</si>
  <si>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</si>
  <si>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</si>
  <si>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</si>
  <si>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</si>
  <si>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</si>
  <si>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</si>
  <si>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</si>
  <si>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</si>
  <si>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</si>
  <si>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</si>
  <si>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</si>
  <si>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</si>
  <si>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</si>
  <si>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</si>
  <si>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</si>
  <si>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</si>
  <si>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</si>
  <si>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</si>
  <si>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</si>
  <si>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</si>
  <si>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</si>
  <si>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</si>
  <si>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</si>
  <si>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</si>
  <si>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</si>
  <si>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</si>
  <si>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</si>
  <si>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</si>
  <si>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</si>
  <si>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</si>
  <si>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</si>
  <si>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</si>
  <si>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</si>
  <si>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</si>
  <si>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</si>
  <si>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</si>
  <si>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</si>
  <si>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</si>
  <si>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</si>
  <si>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</si>
  <si>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</si>
  <si>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</si>
  <si>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</si>
  <si>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</si>
  <si>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</si>
  <si>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</si>
  <si>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</si>
  <si>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</si>
  <si>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</si>
  <si>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</si>
  <si>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</si>
  <si>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</si>
  <si>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</si>
  <si>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</si>
  <si>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</si>
  <si>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</si>
  <si>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</si>
  <si>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</si>
  <si>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</si>
  <si>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</si>
  <si>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</si>
  <si>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</si>
  <si>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</si>
  <si>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</si>
  <si>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</si>
  <si>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</si>
  <si>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</si>
  <si>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</si>
  <si>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</si>
  <si>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</si>
  <si>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</si>
  <si>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</si>
  <si>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</si>
  <si>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</si>
  <si>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</si>
  <si>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</si>
  <si>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</si>
  <si>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</si>
  <si>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</si>
  <si>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</si>
  <si>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</si>
  <si>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</si>
  <si>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</si>
  <si>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</si>
  <si>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</si>
  <si>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</si>
  <si>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</si>
  <si>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</si>
  <si>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</si>
  <si>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</si>
  <si>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</si>
  <si>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</si>
  <si>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</si>
  <si>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</si>
  <si>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</si>
  <si>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</si>
  <si>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</si>
  <si>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</si>
  <si>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</si>
  <si>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</si>
  <si>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</si>
  <si>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</si>
  <si>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</si>
  <si>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</si>
  <si>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</si>
  <si>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</si>
  <si>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</si>
  <si>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</si>
  <si>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</si>
  <si>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</si>
  <si>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</si>
  <si>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</si>
  <si>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</si>
  <si>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</si>
  <si>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</si>
  <si>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</si>
  <si>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</si>
  <si>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</si>
  <si>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</si>
  <si>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</si>
  <si>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</si>
  <si>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</si>
  <si>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</si>
  <si>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</si>
  <si>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</si>
  <si>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</si>
  <si>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</si>
  <si>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</si>
  <si>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</si>
  <si>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</si>
  <si>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</si>
  <si>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</si>
  <si>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</si>
  <si>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</si>
  <si>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</si>
  <si>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</si>
  <si>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</si>
  <si>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</si>
  <si>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</si>
  <si>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</si>
  <si>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</si>
  <si>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</si>
  <si>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</si>
  <si>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</si>
  <si>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</si>
  <si>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</si>
  <si>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</si>
  <si>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</si>
  <si>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</si>
  <si>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</si>
  <si>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</si>
  <si>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</si>
  <si>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</si>
  <si>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</si>
  <si>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</si>
  <si>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</si>
  <si>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</si>
  <si>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</si>
  <si>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</si>
  <si>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</si>
  <si>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</si>
  <si>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</si>
  <si>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</si>
  <si>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</si>
  <si>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</si>
  <si>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</si>
  <si>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</si>
  <si>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</si>
  <si>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</si>
  <si>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</si>
  <si>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</si>
  <si>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</si>
  <si>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</si>
  <si>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</si>
  <si>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</si>
  <si>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</si>
  <si>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</si>
  <si>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</si>
  <si>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</si>
  <si>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</si>
  <si>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</si>
  <si>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</si>
  <si>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</si>
  <si>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</si>
  <si>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</si>
  <si>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</si>
  <si>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</si>
  <si>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</si>
  <si>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</si>
  <si>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</si>
  <si>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</si>
  <si>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</si>
  <si>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</si>
  <si>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</si>
  <si>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</si>
  <si>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</si>
  <si>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</si>
  <si>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</si>
  <si>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</si>
  <si>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</si>
  <si>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</si>
  <si>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</si>
  <si>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</si>
  <si>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</si>
  <si>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</si>
  <si>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</si>
  <si>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</si>
  <si>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</si>
  <si>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</si>
  <si>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</si>
  <si>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</si>
  <si>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</si>
  <si>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</si>
  <si>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</si>
  <si>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</si>
  <si>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</si>
  <si>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</si>
  <si>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</si>
  <si>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</si>
  <si>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</si>
  <si>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</si>
  <si>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</si>
  <si>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</si>
  <si>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</si>
  <si>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</si>
  <si>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</si>
  <si>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</si>
  <si>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</si>
  <si>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</si>
  <si>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</si>
  <si>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</si>
  <si>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</si>
  <si>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</si>
  <si>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</si>
  <si>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</si>
  <si>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</si>
  <si>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</si>
  <si>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</si>
  <si>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</si>
  <si>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</si>
  <si>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</si>
  <si>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</si>
  <si>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</si>
  <si>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</si>
  <si>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</si>
  <si>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</si>
  <si>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</si>
  <si>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</si>
  <si>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</si>
  <si>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</si>
  <si>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</si>
  <si>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</si>
  <si>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</si>
  <si>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</si>
  <si>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</si>
  <si>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</si>
  <si>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</si>
  <si>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</si>
  <si>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</si>
  <si>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</si>
  <si>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</si>
  <si>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</si>
  <si>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</si>
  <si>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</si>
  <si>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</si>
  <si>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</si>
  <si>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</si>
  <si>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</si>
  <si>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</si>
  <si>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</si>
  <si>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</si>
  <si>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</si>
  <si>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</si>
  <si>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</si>
  <si>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</si>
  <si>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</si>
  <si>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</si>
  <si>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</si>
  <si>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</si>
  <si>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</si>
  <si>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</si>
  <si>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</si>
  <si>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</si>
  <si>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</si>
  <si>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</si>
  <si>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</si>
  <si>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</si>
  <si>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</si>
  <si>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</si>
  <si>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</si>
  <si>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</si>
  <si>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</si>
  <si>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</si>
  <si>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</si>
  <si>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</si>
  <si>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</si>
  <si>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</si>
  <si>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</si>
  <si>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</si>
  <si>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</si>
  <si>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</si>
  <si>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</si>
  <si>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</si>
  <si>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</si>
  <si>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</si>
  <si>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</si>
  <si>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</si>
  <si>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</si>
  <si>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</si>
  <si>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</si>
  <si>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</si>
  <si>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</si>
  <si>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</si>
  <si>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</si>
  <si>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</si>
  <si>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</si>
  <si>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</si>
  <si>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</si>
  <si>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</si>
  <si>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</si>
  <si>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</si>
  <si>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</si>
  <si>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</si>
  <si>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</si>
  <si>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</si>
  <si>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</si>
  <si>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</si>
  <si>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</si>
  <si>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</si>
  <si>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</si>
  <si>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</si>
  <si>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</si>
  <si>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</si>
  <si>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</si>
  <si>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</si>
  <si>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</si>
  <si>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</si>
  <si>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</si>
  <si>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</si>
  <si>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</si>
  <si>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</si>
  <si>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</si>
  <si>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</si>
  <si>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</si>
  <si>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</si>
  <si>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</si>
  <si>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</si>
  <si>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</si>
  <si>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</si>
  <si>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</si>
  <si>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</si>
  <si>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</si>
  <si>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</si>
  <si>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</si>
  <si>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</si>
  <si>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</si>
  <si>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</si>
  <si>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</si>
  <si>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</si>
  <si>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</si>
  <si>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</si>
  <si>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</si>
  <si>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</si>
  <si>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</si>
  <si>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</si>
  <si>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</si>
  <si>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</si>
  <si>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</si>
  <si>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</si>
  <si>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</si>
  <si>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</si>
  <si>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</si>
  <si>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</si>
  <si>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</si>
  <si>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</si>
  <si>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</si>
  <si>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</si>
  <si>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</si>
  <si>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</si>
  <si>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</si>
  <si>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</si>
  <si>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</si>
  <si>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</si>
  <si>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</si>
  <si>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</si>
  <si>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</si>
  <si>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</si>
  <si>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</si>
  <si>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</si>
  <si>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</si>
  <si>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</si>
  <si>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</si>
  <si>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</si>
  <si>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</si>
  <si>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</si>
  <si>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</si>
  <si>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</si>
  <si>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</si>
  <si>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</si>
  <si>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</si>
  <si>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</si>
  <si>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</si>
  <si>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</si>
  <si>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</si>
  <si>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</si>
  <si>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</si>
  <si>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</si>
  <si>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</si>
  <si>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</si>
  <si>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</si>
  <si>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</si>
  <si>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</si>
  <si>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</si>
  <si>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</si>
  <si>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</si>
  <si>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</si>
  <si>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</si>
  <si>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</si>
  <si>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</si>
  <si>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</si>
  <si>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</si>
  <si>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</si>
  <si>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</si>
  <si>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</si>
  <si>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</si>
  <si>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</si>
  <si>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</si>
  <si>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</si>
  <si>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</si>
  <si>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</si>
  <si>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</si>
  <si>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</si>
  <si>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</si>
  <si>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</si>
  <si>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</si>
  <si>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</si>
  <si>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</si>
  <si>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</si>
  <si>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</si>
  <si>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</si>
  <si>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</si>
  <si>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</si>
  <si>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</si>
  <si>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</si>
  <si>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</si>
  <si>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</si>
  <si>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</si>
  <si>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</si>
  <si>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</si>
  <si>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</si>
  <si>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</si>
  <si>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</si>
  <si>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</si>
  <si>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</si>
  <si>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</si>
  <si>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</si>
  <si>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</si>
  <si>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</si>
  <si>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</si>
  <si>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</si>
  <si>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</si>
  <si>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</si>
  <si>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</si>
  <si>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</si>
  <si>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</si>
  <si>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</si>
  <si>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</si>
  <si>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</si>
  <si>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</si>
  <si>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</si>
  <si>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</si>
  <si>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</si>
  <si>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</si>
  <si>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</si>
  <si>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</si>
  <si>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</si>
  <si>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</si>
  <si>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</si>
  <si>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</si>
  <si>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</si>
  <si>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</si>
  <si>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</si>
  <si>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</si>
  <si>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</si>
  <si>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</si>
  <si>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</si>
  <si>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</si>
  <si>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</si>
  <si>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</si>
  <si>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</si>
  <si>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</si>
  <si>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</si>
  <si>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</si>
  <si>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</si>
  <si>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</si>
  <si>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</si>
  <si>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</si>
  <si>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</si>
  <si>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</si>
  <si>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</si>
  <si>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</si>
  <si>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</si>
  <si>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</si>
  <si>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</si>
  <si>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</si>
  <si>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</si>
  <si>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</si>
  <si>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</si>
  <si>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</si>
  <si>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</si>
  <si>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</si>
  <si>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</si>
  <si>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</si>
  <si>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</si>
  <si>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</si>
  <si>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</si>
  <si>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</si>
  <si>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</si>
  <si>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</si>
  <si>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</si>
  <si>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</si>
  <si>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</si>
  <si>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</si>
  <si>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</si>
  <si>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</si>
  <si>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</si>
  <si>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</si>
  <si>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</si>
  <si>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</si>
  <si>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</si>
  <si>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</si>
  <si>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</si>
  <si>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</si>
  <si>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</si>
  <si>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</si>
  <si>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</si>
  <si>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</si>
  <si>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</si>
  <si>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</si>
  <si>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90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</si>
  <si>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</si>
  <si>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</si>
  <si>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</si>
  <si>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</si>
  <si>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</si>
  <si>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</si>
  <si>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</si>
  <si>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</si>
  <si>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</si>
  <si>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</si>
  <si>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</si>
  <si>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</si>
  <si>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</si>
  <si>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</si>
  <si>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</si>
  <si>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</si>
  <si>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</si>
  <si>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</si>
  <si>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</si>
  <si>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</si>
  <si>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</si>
  <si>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PCM-20251126-00000765</t>
  </si>
  <si>
    <t>PCM-20251126-00000613</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</si>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</sst>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3" dataDxfId="22" headerRowBorderDxfId="20" tableBorderDxfId="21">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324.52206620370271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45987.470492129629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45987.470492129629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45987.470492129629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45987.470492129629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45987.470492129629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45987.470492129629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45987.470492129629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45987.470492129629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45987.470492129629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45987.470492129629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45987.470492129629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45987.470492129629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45987.470492129629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45987.470492129629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45987.470492129629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45987.470492129629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45987.470492129629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45987.470492129629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45987.470492129629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45987.470492129629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45987.470492129629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45987.470492129629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45987.470492129629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45987.470492129629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45987.470492129629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45987.470492129629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45987.470492129629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45987.470492129629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45987.470492129629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45987.470492129629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45987.470492129629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45987.470492129629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45987.470492129629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45987.470492129629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45987.470492129629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45987.470492129629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45987.470492129629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45987.470492129629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45987.470492129629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45987.470492129629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45987.470492129629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45987.470492129629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45987.470492129629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45987.470492129629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45987.470492129629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45987.470492129629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45987.470492129629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45987.470492129629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45987.470492129629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45987.470492129629</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B86621A0-73B6-402A-9C7D-8C7E706A4264}"/>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162.47065416666737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3.0830731481473777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7.5168055554968305E-2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9.1024537039629649E-2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45987.470492129629</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1.3015277778322343E-2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45987.470492129629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45987.470492129629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45987.470492129629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45987.470492129629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45987.470492129629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45987.470492129629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45987.470492129629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45987.470492129629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45987.470492129629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45987.470492129629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45987.470492129629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45987.470492129629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45987.470492129629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45987.470492129629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45987.470492129629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45987.470492129629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45987.470492129629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45987.470492129629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45987.470492129629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45987.470492129629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45987.470492129629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45987.470492129629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45987.470492129629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45987.470492129629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45987.470492129629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45987.470492129629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45987.470492129629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45987.470492129629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45987.470492129629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45987.470492129629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45987.470492129629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45987.470492129629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45987.470492129629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45987.470492129629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45987.470492129629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45987.470492129629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45987.470492129629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45987.470492129629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45987.470492129629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45987.470492129629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45987.470492129629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45987.470492129629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45987.470492129629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45987.470492129629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45987.470492129629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45987.470492129629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45987.470492129629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45987.470492129629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45987.470492129629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45987.470492129629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45987.470492129629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45987.470492129629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45987.470492129629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45987.470492129629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45987.470492129629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45987.470492129629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45987.470492129629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45987.470492129629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45987.470492129629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45987.470492129629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45987.470492129629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45987.470492129629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45987.470492129629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45987.470492129629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45987.470492129629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45987.470492129629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45987.470492129629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45987.470492129629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45987.470492129629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45987.470492129629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45987.470492129629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45987.470492129629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45987.470492129629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45987.470492129629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45987.470492129629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45987.470492129629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45987.470492129629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45987.470492129629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45987.470492129629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45987.470492129629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45987.470492129629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45987.470492129629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45987.470492129629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45987.470492129629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45987.470492129629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45987.470492129629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45987.470492129629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45987.470492129629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45987.470492129629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45987.470492129629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45987.470492129629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45987.470492129629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45987.470492129629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45987.470492129629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45987.470492129629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45987.470492129629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45987.470492129629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45987.470492129629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45987.470492129629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45987.470492129629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45987.470492129629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45987.470492129629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45987.470492129629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45987.470492129629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45987.470492129629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45987.470492129629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45987.470492129629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45987.470492129629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45987.470492129629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45987.470492129629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45987.470492129629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45987.470492129629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45987.470492129629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45987.470492129629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45987.470492129629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45987.470492129629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45987.470492129629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45987.470492129629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45987.470492129629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45987.470492129629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45987.470492129629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45987.470492129629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45987.470492129629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45987.470492129629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45987.470492129629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45987.470492129629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45987.470492129629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45987.470492129629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45987.470492129629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45987.470492129629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45987.470492129629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45987.470492129629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45987.470492129629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45987.470492129629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45987.470492129629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45987.470492129629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45987.470492129629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45987.470492129629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45987.470492129629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45987.470492129629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45987.470492129629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45987.470492129629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45987.470492129629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45987.470492129629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45987.470492129629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45987.470492129629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45987.470492129629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45987.470492129629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45987.470492129629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45987.470492129629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45987.470492129629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45987.470492129629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45987.470492129629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45987.470492129629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45987.470492129629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45987.470492129629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45987.470492129629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45987.470492129629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45987.470492129629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45987.470492129629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45987.470492129629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45987.470492129629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45987.470492129629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45987.470492129629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45987.470492129629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45987.470492129629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45987.470492129629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45987.470492129629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45987.470492129629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45987.470492129629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45987.470492129629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45987.470492129629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45987.470492129629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45987.470492129629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45987.470492129629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45987.470492129629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45987.470492129629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45987.470492129629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45987.470492129629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45987.470492129629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45987.470492129629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45987.470492129629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45987.470492129629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45987.470492129629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45987.470492129629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45987.470492129629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45987.470492129629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45987.470492129629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45987.470492129629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45987.470492129629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45987.470492129629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45987.470492129629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45987.470492129629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45987.470492129629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45987.470492129629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45987.470492129629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45987.470492129629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45987.470492129629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45987.470492129629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45987.470492129629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45987.470492129629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45987.470492129629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45987.470492129629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45987.470492129629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45987.470492129629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45987.470492129629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45987.470492129629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45987.470492129629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45987.470492129629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45987.470492129629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45987.470492129629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45987.470492129629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45987.470492129629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45987.470492129629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45987.470492129629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45987.470492129629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45987.470492129629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45987.470492129629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45987.470492129629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45987.470492129629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45987.470492129629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45987.470492129629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45987.470492129629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45987.470492129629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45987.470492129629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45987.470492129629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45987.470492129629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45987.470492129629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45987.470492129629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45987.470492129629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45987.470492129629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45987.470492129629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45987.470492129629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45987.470492129629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45987.470492129629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45987.470492129629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45987.470492129629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45987.470492129629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45987.470492129629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45987.470492129629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45987.470492129629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45987.470492129629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45987.470492129629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45987.470492129629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45987.470492129629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45987.470492129629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45987.470492129629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45987.470492129629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45987.470492129629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45987.470492129629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45987.470492129629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45987.470492129629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45987.470492129629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45987.470492129629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45987.470492129629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45987.470492129629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45987.470492129629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45987.470492129629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45987.470492129629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45987.470492129629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45987.470492129629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45987.470492129629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45987.470492129629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45987.470492129629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45987.470492129629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45987.470492129629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45987.470492129629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45987.470492129629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45987.470492129629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45987.470492129629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45987.470492129629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45987.470492129629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45987.470492129629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45987.470492129629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45987.470492129629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45987.470492129629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45987.470492129629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45987.470492129629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45987.470492129629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45987.470492129629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45987.470492129629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45987.470492129629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45987.470492129629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45987.470492129629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45987.470492129629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45987.470492129629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45987.470492129629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45987.470492129629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45987.470492129629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45987.470492129629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45987.470492129629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45987.470492129629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45987.470492129629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45987.470492129629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45987.470492129629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45987.470492129629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45987.470492129629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45987.470492129629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45987.470492129629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45987.470492129629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45987.470492129629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45987.470492129629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45987.470492129629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45987.470492129629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45987.470492129629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45987.470492129629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45987.470492129629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45987.470492129629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45987.470492129629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45987.470492129629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45987.470492129629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45987.470492129629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45987.470492129629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45987.470492129629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45987.470492129629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45987.470492129629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45987.470492129629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45987.470492129629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45987.470492129629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45987.470492129629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45987.470492129629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45987.470492129629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45987.470492129629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45987.470492129629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45987.470492129629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45987.470492129629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45987.470492129629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45987.470492129629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45987.470492129629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45987.470492129629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45987.470492129629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45987.470492129629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45987.470492129629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45987.470492129629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45987.470492129629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45987.470492129629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45987.470492129629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45987.470492129629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45987.470492129629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45987.470492129629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45987.470492129629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45987.470492129629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45987.470492129629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45987.470492129629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45987.470492129629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45987.470492129629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45987.470492129629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45987.470492129629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45987.470492129629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45987.470492129629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45987.470492129629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45987.470492129629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45987.470492129629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45987.470492129629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45987.470492129629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45987.470492129629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45987.470492129629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45987.470492129629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45987.470492129629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45987.470492129629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45987.470492129629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45987.470492129629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45987.470492129629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45987.470492129629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45987.470492129629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45987.470492129629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45987.470492129629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45987.470492129629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45987.470492129629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45987.470492129629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45987.470492129629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45987.470492129629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45987.470492129629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45987.470492129629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45987.470492129629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45987.470492129629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45987.470492129629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45987.470492129629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45987.470492129629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45987.470492129629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45987.470492129629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45987.470492129629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45987.470492129629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45987.470492129629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45987.470492129629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45987.470492129629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45987.470492129629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45987.470492129629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45987.470492129629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45987.470492129629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45987.470492129629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45987.470492129629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45987.470492129629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45987.470492129629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45987.470492129629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45987.470492129629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45987.470492129629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45987.470492129629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45987.470492129629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45987.470492129629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45987.470492129629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45987.470492129629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45987.470492129629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45987.470492129629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45987.470492129629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45987.470492129629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45987.470492129629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45987.470492129629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45987.470492129629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45987.470492129629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45987.470492129629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45987.470492129629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45987.470492129629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45987.470492129629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45987.470492129629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45987.470492129629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45987.470492129629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45987.470492129629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45987.470492129629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45987.470492129629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45987.470492129629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45987.470492129629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45987.470492129629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45987.470492129629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45987.470492129629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45987.470492129629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45987.470492129629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45987.470492129629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45987.470492129629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45987.470492129629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45987.470492129629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45987.470492129629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45987.470492129629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45987.470492129629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45987.470492129629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45987.470492129629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45987.470492129629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45987.470492129629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45987.470492129629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45987.470492129629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45987.470492129629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45987.470492129629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45987.470492129629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45987.470492129629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45987.470492129629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45987.470492129629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45987.470492129629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45987.470492129629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45987.470492129629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45987.470492129629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45987.470492129629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45987.470492129629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45987.470492129629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45987.470492129629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45987.470492129629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45987.470492129629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45987.470492129629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45987.470492129629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45987.470492129629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45987.470492129629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45987.470492129629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45987.470492129629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45987.470492129629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45987.470492129629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45987.470492129629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45987.470492129629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45987.470492129629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45987.470492129629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45987.470492129629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45987.470492129629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45987.470492129629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45987.470492129629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45987.470492129629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45987.470492129629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45987.470492129629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45987.470492129629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45987.470492129629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45987.470492129629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45987.470492129629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45987.470492129629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45987.470492129629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45987.470492129629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45987.470492129629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45987.470492129629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45987.470492129629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45987.470492129629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45987.470492129629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45987.470492129629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45987.470492129629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45987.470492129629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45987.470492129629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45987.470492129629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45987.470492129629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45987.470492129629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45987.470492129629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45987.470492129629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45987.470492129629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45987.470492129629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45987.470492129629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45987.470492129629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45987.470492129629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45987.470492129629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45987.470492129629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45987.470492129629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45987.470492129629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45987.470492129629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45987.470492129629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45987.470492129629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45987.470492129629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45987.470492129629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45987.470492129629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45987.470492129629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45987.470492129629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45987.470492129629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45987.470492129629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45987.470492129629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45987.470492129629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45987.470492129629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45987.470492129629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45987.470492129629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45987.470492129629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45987.470492129629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45987.470492129629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45987.470492129629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45987.470492129629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45987.470492129629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45987.470492129629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45987.470492129629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45987.470492129629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45987.470492129629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45987.470492129629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45987.470492129629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45987.470492129629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45987.470492129629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45987.470492129629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45987.470492129629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45987.470492129629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45987.470492129629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45987.470492129629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45987.470492129629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45987.470492129629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45987.470492129629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45987.470492129629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45987.470492129629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45987.470492129629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45987.470492129629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45987.470492129629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45987.470492129629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45987.470492129629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45987.470492129629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45987.470492129629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45987.470492129629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45987.470492129629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45987.470492129629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45987.470492129629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45987.470492129629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45987.470492129629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45987.470492129629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45987.470492129629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45987.470492129629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45987.470492129629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45987.470492129629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45987.470492129629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45987.470492129629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45987.470492129629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45987.470492129629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45987.470492129629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45987.470492129629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45987.470492129629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45987.470492129629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45987.470492129629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45987.470492129629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45987.470492129629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45987.470492129629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45987.470492129629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45987.470492129629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45987.470492129629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45987.470492129629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45987.470492129629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45987.470492129629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45987.470492129629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45987.470492129629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45987.470492129629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45987.470492129629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45987.470492129629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45987.470492129629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45987.470492129629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45987.470492129629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45987.470492129629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45987.470492129629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45987.470492129629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45987.470492129629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45987.470492129629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45987.470492129629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45987.470492129629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45987.470492129629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45987.470492129629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45987.470492129629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45987.470492129629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45987.470492129629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45987.470492129629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45987.470492129629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45987.470492129629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45987.470492129629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45987.470492129629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45987.470492129629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45987.470492129629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45987.470492129629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45987.470492129629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45987.470492129629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45987.470492129629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45987.470492129629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45987.470492129629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45987.470492129629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45987.470492129629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45987.470492129629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45987.470492129629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45987.470492129629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45987.470492129629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45987.470492129629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45987.470492129629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45987.470492129629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45987.470492129629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45987.470492129629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45987.470492129629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45987.470492129629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45987.470492129629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45987.470492129629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45987.470492129629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45987.470492129629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45987.470492129629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45987.470492129629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45987.470492129629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45987.470492129629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45987.470492129629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45987.470492129629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45987.470492129629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45987.470492129629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45987.470492129629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45987.470492129629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45987.470492129629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45987.470492129629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45987.470492129629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45987.470492129629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45987.470492129629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45987.470492129629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45987.470492129629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45987.470492129629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45987.470492129629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45987.470492129629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45987.470492129629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45987.470492129629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45987.470492129629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45987.470492129629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45987.470492129629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45987.470492129629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45987.470492129629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45987.470492129629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45987.470492129629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45987.470492129629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45987.470492129629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45987.470492129629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45987.470492129629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45987.470492129629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45987.470492129629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45987.470492129629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45987.470492129629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45987.470492129629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45987.470492129629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45987.470492129629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45987.470492129629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45987.470492129629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45987.470492129629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45987.470492129629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45987.470492129629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45987.470492129629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45987.470492129629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45987.470492129629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45987.470492129629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45987.470492129629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45987.470492129629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45987.470492129629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45987.470492129629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45987.470492129629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45987.470492129629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45987.470492129629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45987.470492129629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45987.470492129629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45987.470492129629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45987.470492129629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45987.470492129629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45987.470492129629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45987.470492129629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45987.470492129629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45987.470492129629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45987.470492129629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45987.470492129629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45987.470492129629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45987.470492129629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45987.470492129629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45987.470492129629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45987.470492129629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45987.470492129629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45987.470492129629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45987.470492129629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45987.470492129629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45987.470492129629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45987.470492129629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45987.470492129629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45987.470492129629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45987.470492129629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45987.470492129629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45987.470492129629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45987.470492129629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45987.470492129629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45987.470492129629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45987.470492129629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45987.470492129629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45987.470492129629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45987.470492129629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45987.470492129629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45987.470492129629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45987.470492129629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45987.470492129629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45987.470492129629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45987.470492129629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45987.470492129629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45987.470492129629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45987.470492129629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45987.470492129629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45987.470492129629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45987.470492129629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45987.470492129629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45987.470492129629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45987.470492129629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45987.470492129629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45987.470492129629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45987.470492129629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45987.470492129629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45987.470492129629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45987.470492129629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45987.470492129629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45987.470492129629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45987.470492129629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45987.470492129629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45987.470492129629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45987.470492129629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45987.470492129629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45987.470492129629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45987.470492129629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45987.470492129629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45987.470492129629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45987.470492129629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45987.470492129629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45987.470492129629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45987.470492129629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45987.470492129629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45987.470492129629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45987.470492129629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45987.470492129629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45987.470492129629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45987.470492129629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45987.470492129629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45987.470492129629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45987.470492129629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45987.470492129629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45987.470492129629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45987.470492129629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45987.470492129629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45987.470492129629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45987.470492129629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45987.470492129629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45987.470492129629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45987.470492129629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45987.470492129629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45987.470492129629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45987.470492129629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45987.470492129629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45987.470492129629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45987.470492129629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45987.470492129629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45987.470492129629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45987.470492129629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45987.470492129629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45987.470492129629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45987.470492129629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45987.470492129629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45987.470492129629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45987.470492129629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45987.470492129629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45987.470492129629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45987.470492129629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45987.470492129629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45987.470492129629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45987.470492129629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45987.470492129629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45987.470492129629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45987.470492129629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45987.470492129629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45987.470492129629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45987.470492129629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45987.470492129629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45987.470492129629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45987.470492129629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45987.470492129629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45987.470492129629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45987.470492129629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45987.470492129629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45987.470492129629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45987.470492129629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45987.470492129629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45987.470492129629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45987.470492129629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45987.470492129629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45987.470492129629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45987.470492129629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45987.470492129629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45987.470492129629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45987.470492129629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45987.470492129629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45987.470492129629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45987.470492129629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45987.470492129629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45987.470492129629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45987.470492129629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45987.470492129629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45987.470492129629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45987.470492129629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45987.470492129629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45987.470492129629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45987.470492129629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45987.470492129629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45987.470492129629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45987.470492129629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45987.470492129629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45987.470492129629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45987.470492129629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45987.470492129629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45987.470492129629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45987.470492129629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45987.470492129629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45987.470492129629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45987.470492129629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45987.470492129629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45987.470492129629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45987.470492129629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45987.470492129629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45987.470492129629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45987.470492129629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45987.470492129629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45987.470492129629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45987.470492129629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45987.470492129629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45987.470492129629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45987.470492129629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45987.470492129629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45987.470492129629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45987.470492129629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45987.470492129629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45987.470492129629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45987.470492129629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45987.470492129629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45987.470492129629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45987.470492129629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45987.470492129629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45987.470492129629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45987.470492129629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45987.470492129629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45987.470492129629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45987.470492129629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45987.470492129629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45987.470492129629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45987.470492129629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45987.470492129629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45987.470492129629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45987.470492129629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45987.470492129629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45987.470492129629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45987.470492129629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45987.470492129629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45987.470492129629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45987.470492129629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45987.470492129629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45987.470492129629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45987.470492129629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45987.470492129629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45987.470492129629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45987.470492129629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45987.470492129629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45987.470492129629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45987.470492129629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45987.470492129629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45987.470492129629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45987.470492129629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45987.470492129629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45987.470492129629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45987.470492129629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45987.470492129629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45987.470492129629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45987.470492129629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45987.470492129629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45987.470492129629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45987.470492129629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45987.470492129629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45987.470492129629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45987.470492129629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45987.470492129629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45987.470492129629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45987.470492129629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45987.470492129629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45987.470492129629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45987.470492129629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45987.470492129629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45987.470492129629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45987.470492129629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45987.470492129629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45987.470492129629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45987.470492129629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45987.470492129629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45987.470492129629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45987.470492129629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45987.470492129629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45987.470492129629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45987.470492129629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45987.470492129629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45987.470492129629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45987.470492129629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45987.470492129629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45987.470492129629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45987.470492129629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45987.470492129629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45987.470492129629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45987.470492129629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45987.470492129629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45987.470492129629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45987.470492129629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45987.470492129629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45987.470492129629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45987.470492129629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45987.470492129629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45987.470492129629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45987.470492129629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45987.470492129629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45987.470492129629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45987.470492129629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45987.470492129629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45987.470492129629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45987.470492129629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45987.470492129629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45987.470492129629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45987.470492129629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45987.470492129629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45987.470492129629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45987.470492129629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45987.470492129629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45987.470492129629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45987.470492129629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45987.470492129629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45987.470492129629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45987.470492129629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45987.470492129629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45987.470492129629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45987.470492129629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45987.470492129629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45987.470492129629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45987.470492129629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45987.470492129629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45987.470492129629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45987.470492129629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45987.470492129629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45987.470492129629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45987.470492129629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45987.470492129629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45987.470492129629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45987.470492129629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45987.470492129629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45987.470492129629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45987.470492129629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45987.470492129629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45987.470492129629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45987.470492129629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45987.470492129629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45987.470492129629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45987.470492129629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45987.470492129629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45987.470492129629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45987.470492129629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45987.470492129629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45987.470492129629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45987.470492129629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45987.470492129629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45987.470492129629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45987.470492129629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45987.470492129629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45987.470492129629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45987.470492129629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45987.470492129629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45987.470492129629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45987.470492129629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45987.470492129629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45987.470492129629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45987.470492129629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45987.470492129629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45987.470492129629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45987.470492129629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45987.470492129629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45987.470492129629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45987.470492129629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45987.470492129629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45987.470492129629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45987.470492129629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45987.470492129629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45987.470492129629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45987.470492129629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45987.470492129629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45987.470492129629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45987.470492129629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45987.470492129629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45987.470492129629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45987.470492129629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45987.470492129629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45987.470492129629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45987.470492129629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45987.470492129629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45987.470492129629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45987.470492129629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45987.470492129629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45987.470492129629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45987.470492129629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45987.470492129629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45987.470492129629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45987.470492129629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45987.470492129629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45987.470492129629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45987.470492129629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45987.470492129629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45987.470492129629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45987.470492129629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45987.470492129629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45987.470492129629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45987.470492129629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45987.470492129629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45987.470492129629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45987.470492129629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45987.470492129629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45987.470492129629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45987.470492129629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45987.470492129629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45987.470492129629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45987.470492129629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45987.470492129629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45987.470492129629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45987.470492129629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45987.470492129629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45987.470492129629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45987.470492129629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45987.470492129629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45987.470492129629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283.98977453703264</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9.4797685182129499E-2</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45987.470492129629</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45987.470492129629</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45987.470492129629</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45987.470492129629</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45987.470492129629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45987.470492129629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45987.470492129629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45987.470492129629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45987.470492129629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45987.470492129629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45987.470492129629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45987.470492129629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45987.470492129629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45987.470492129629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45987.470492129629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45987.470492129629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45987.470492129629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45987.470492129629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45987.470492129629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45987.470492129629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45987.470492129629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45987.470492129629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45987.470492129629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45987.470492129629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45987.470492129629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45987.470492129629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45987.470492129629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45987.470492129629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45987.470492129629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45987.470492129629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45987.470492129629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45987.470492129629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45987.470492129629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45987.470492129629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45987.470492129629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45987.470492129629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45987.470492129629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45987.470492129629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45987.470492129629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45987.470492129629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45987.470492129629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45987.470492129629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45987.470492129629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45987.470492129629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45987.470492129629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45987.470492129629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45987.470492129629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45987.470492129629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45987.470492129629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45987.470492129629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45987.470492129629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45987.470492129629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45987.470492129629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45987.470492129629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45987.470492129629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45987.470492129629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45987.470492129629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45987.470492129629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45987.470492129629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45987.470492129629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45987.470492129629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45987.470492129629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45987.470492129629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45987.470492129629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45987.470492129629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45987.470492129629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45987.470492129629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45987.470492129629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45987.470492129629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45987.470492129629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45987.470492129629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45987.470492129629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45987.470492129629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45987.470492129629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45987.470492129629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45987.470492129629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45987.470492129629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45987.470492129629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45987.470492129629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45987.470492129629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45987.470492129629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45987.470492129629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45987.470492129629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45987.470492129629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45987.470492129629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45987.470492129629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45987.470492129629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45987.470492129629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45987.470492129629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45987.470492129629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45987.470492129629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45987.470492129629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45987.470492129629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45987.470492129629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45987.470492129629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45987.470492129629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45987.470492129629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45987.470492129629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45987.470492129629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45987.470492129629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45987.470492129629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45987.470492129629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45987.470492129629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45987.470492129629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45987.470492129629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45987.470492129629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45987.470492129629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45987.470492129629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45987.470492129629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45987.470492129629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45987.470492129629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45987.470492129629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45987.470492129629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45987.470492129629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45987.470492129629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45987.470492129629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45987.470492129629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45987.470492129629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45987.470492129629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45987.470492129629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45987.470492129629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45987.470492129629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45987.470492129629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45987.470492129629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45987.470492129629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45987.470492129629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45987.470492129629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45987.470492129629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45987.470492129629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45987.470492129629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45987.470492129629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45987.470492129629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45987.470492129629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45987.470492129629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45987.470492129629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45987.470492129629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45987.470492129629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45987.470492129629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45987.470492129629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45987.470492129629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45987.470492129629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45987.470492129629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45987.470492129629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45987.470492129629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45987.470492129629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45987.470492129629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45987.470492129629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45987.470492129629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45987.470492129629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45987.470492129629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45987.470492129629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45987.470492129629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45987.470492129629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45987.470492129629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45987.470492129629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45987.470492129629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45987.470492129629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45987.470492129629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45987.470492129629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45987.470492129629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45987.470492129629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45987.470492129629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45987.470492129629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45987.470492129629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45987.470492129629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45987.470492129629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45987.470492129629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45987.470492129629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45987.470492129629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45987.470492129629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45987.470492129629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45987.470492129629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45987.470492129629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45987.470492129629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45987.470492129629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45987.470492129629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45987.470492129629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45987.470492129629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45987.470492129629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45987.470492129629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45987.470492129629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45987.470492129629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45987.470492129629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45987.470492129629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45987.470492129629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45987.470492129629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45987.470492129629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45987.470492129629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45987.470492129629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45987.470492129629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45987.470492129629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45987.470492129629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45987.470492129629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45987.470492129629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45987.470492129629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45987.470492129629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45987.470492129629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45987.470492129629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45987.470492129629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45987.470492129629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45987.470492129629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45987.470492129629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45987.470492129629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45987.470492129629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45987.470492129629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45987.470492129629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45987.470492129629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45987.470492129629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45987.470492129629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45987.470492129629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45987.470492129629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45987.470492129629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45987.470492129629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45987.470492129629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45987.470492129629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45987.470492129629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45987.470492129629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45987.470492129629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45987.470492129629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45987.470492129629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45987.470492129629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45987.470492129629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45987.470492129629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45987.470492129629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45987.470492129629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45987.470492129629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45987.470492129629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45987.470492129629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45987.470492129629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45987.470492129629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45987.470492129629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45987.470492129629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45987.470492129629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45987.470492129629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45987.470492129629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45987.470492129629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45987.470492129629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45987.470492129629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45987.470492129629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45987.470492129629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45987.470492129629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45987.470492129629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45987.470492129629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45987.470492129629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45987.470492129629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45987.470492129629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45987.470492129629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45987.470492129629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45987.470492129629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45987.470492129629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45987.470492129629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45987.470492129629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45987.470492129629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45987.470492129629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45987.470492129629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45987.470492129629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45987.470492129629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45987.470492129629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45987.470492129629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45987.470492129629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45987.470492129629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45987.470492129629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45987.470492129629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45987.470492129629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45987.470492129629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45987.470492129629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45987.470492129629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45987.470492129629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45987.470492129629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45987.470492129629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45987.470492129629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45987.470492129629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45987.470492129629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45987.470492129629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45987.470492129629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45987.470492129629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45987.470492129629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45987.470492129629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45987.470492129629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45987.470492129629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45987.470492129629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45987.470492129629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45987.470492129629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45987.470492129629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45987.470492129629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45987.470492129629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45987.470492129629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45987.470492129629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45987.470492129629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45987.470492129629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45987.470492129629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45987.470492129629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45987.470492129629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45987.470492129629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45987.470492129629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45987.470492129629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45987.470492129629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45987.470492129629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45987.470492129629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45987.470492129629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45987.470492129629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45987.470492129629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45987.470492129629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45987.470492129629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45987.470492129629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45987.470492129629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45987.470492129629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45987.470492129629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45987.470492129629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45987.470492129629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45987.470492129629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45987.470492129629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45987.470492129629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45987.470492129629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45987.470492129629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45987.470492129629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45987.470492129629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45987.470492129629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45987.470492129629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45987.470492129629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45987.470492129629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45987.470492129629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45987.470492129629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45987.470492129629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45987.470492129629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45987.470492129629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45987.470492129629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45987.470492129629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45987.470492129629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45987.470492129629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45987.470492129629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45987.470492129629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45987.470492129629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45987.470492129629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45987.470492129629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45987.470492129629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45987.470492129629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45987.470492129629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45987.470492129629</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95.638431944440526</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61.281614814812201</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38.809381018516433</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6.0971935185152688</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4.1163425921695307E-2</v>
      </c>
      <c r="H6" s="38">
        <v>45987.39738425926</v>
      </c>
      <c r="I6" s="37" t="str">
        <f>IFERROR(VLOOKUP(D6,DB!A:F,6,0),"")</f>
        <v>SCECO</v>
      </c>
      <c r="J6" s="37" t="str">
        <f>IFERROR(VLOOKUP(D6,DB!A:G,7,0),"")</f>
        <v>Haj Removal</v>
      </c>
      <c r="K6" s="37" t="s">
        <v>39136</v>
      </c>
      <c r="L6" s="37" t="str">
        <f>IFERROR(VLOOKUP(D6,DB!A:I,9,0),"")</f>
        <v>Latis</v>
      </c>
    </row>
    <row r="7" spans="1:13" s="39" customFormat="1">
      <c r="A7" s="103" t="s">
        <v>39134</v>
      </c>
      <c r="B7" s="37" t="str">
        <f>IFERROR(VLOOKUP(D7,DB!A:K,11,0),"")</f>
        <v>R5</v>
      </c>
      <c r="C7" s="37">
        <v>2</v>
      </c>
      <c r="D7" s="103" t="s">
        <v>38347</v>
      </c>
      <c r="E7" s="37" t="s">
        <v>39135</v>
      </c>
      <c r="F7" s="38">
        <v>45987.429328703707</v>
      </c>
      <c r="G7" s="108">
        <f ca="1">IFERROR(NOW()-F7,"")</f>
        <v>4.1163425921695307E-2</v>
      </c>
      <c r="H7" s="38">
        <v>45987.39738425926</v>
      </c>
      <c r="I7" s="37" t="str">
        <f>IFERROR(VLOOKUP(D7,DB!A:F,6,0),"")</f>
        <v>SCECO</v>
      </c>
      <c r="J7" s="37" t="str">
        <f>IFERROR(VLOOKUP(D7,DB!A:G,7,0),"")</f>
        <v>Haj Removal</v>
      </c>
      <c r="K7" s="37" t="s">
        <v>39136</v>
      </c>
      <c r="L7" s="37" t="str">
        <f>IFERROR(VLOOKUP(D7,DB!A:I,9,0),"")</f>
        <v>Latis</v>
      </c>
    </row>
    <row r="8" spans="1:13" s="39" customFormat="1">
      <c r="A8" s="103" t="s">
        <v>39134</v>
      </c>
      <c r="B8" s="37" t="str">
        <f>IFERROR(VLOOKUP(D8,DB!A:K,11,0),"")</f>
        <v>R5</v>
      </c>
      <c r="C8" s="37">
        <v>2</v>
      </c>
      <c r="D8" s="103" t="s">
        <v>38489</v>
      </c>
      <c r="E8" s="37" t="s">
        <v>39135</v>
      </c>
      <c r="F8" s="38">
        <v>45987.429328703707</v>
      </c>
      <c r="G8" s="108">
        <f ca="1">IFERROR(NOW()-F8,"")</f>
        <v>4.1163425921695307E-2</v>
      </c>
      <c r="H8" s="38">
        <v>45987.39738425926</v>
      </c>
      <c r="I8" s="37" t="str">
        <f>IFERROR(VLOOKUP(D8,DB!A:F,6,0),"")</f>
        <v>SCECO</v>
      </c>
      <c r="J8" s="37" t="str">
        <f>IFERROR(VLOOKUP(D8,DB!A:G,7,0),"")</f>
        <v>Haj Removal</v>
      </c>
      <c r="K8" s="37" t="s">
        <v>39136</v>
      </c>
      <c r="L8" s="37" t="str">
        <f>IFERROR(VLOOKUP(D8,DB!A:I,9,0),"")</f>
        <v>Latis</v>
      </c>
    </row>
    <row r="9" spans="1:13" s="39" customFormat="1">
      <c r="A9" s="37" t="s">
        <v>39134</v>
      </c>
      <c r="B9" s="37" t="str">
        <f>IFERROR(VLOOKUP(D9,DB!A:K,11,0),"")</f>
        <v>R5</v>
      </c>
      <c r="C9" s="37">
        <v>1</v>
      </c>
      <c r="D9" s="103" t="s">
        <v>38237</v>
      </c>
      <c r="E9" s="37" t="s">
        <v>39135</v>
      </c>
      <c r="F9" s="38">
        <v>45987.429328703707</v>
      </c>
      <c r="G9" s="108">
        <f ca="1">IFERROR(NOW()-F9,"")</f>
        <v>4.1163425921695307E-2</v>
      </c>
      <c r="H9" s="38">
        <v>45987.39738425926</v>
      </c>
      <c r="I9" s="37" t="str">
        <f>IFERROR(VLOOKUP(D9,DB!A:F,6,0),"")</f>
        <v>SCECO</v>
      </c>
      <c r="J9" s="37" t="str">
        <f>IFERROR(VLOOKUP(D9,DB!A:G,7,0),"")</f>
        <v>Haj Removal</v>
      </c>
      <c r="K9" s="37" t="s">
        <v>39137</v>
      </c>
      <c r="L9" s="37" t="str">
        <f>IFERROR(VLOOKUP(D9,DB!A:I,9,0),"")</f>
        <v>Latis</v>
      </c>
    </row>
    <row r="10" spans="1:13" s="39" customFormat="1">
      <c r="A10" s="37" t="s">
        <v>39134</v>
      </c>
      <c r="B10" s="37" t="str">
        <f>IFERROR(VLOOKUP(D10,DB!A:K,11,0),"")</f>
        <v>R5</v>
      </c>
      <c r="C10" s="37">
        <v>1</v>
      </c>
      <c r="D10" s="103" t="s">
        <v>38225</v>
      </c>
      <c r="E10" s="37" t="s">
        <v>39135</v>
      </c>
      <c r="F10" s="38">
        <v>45987.429328703707</v>
      </c>
      <c r="G10" s="108">
        <f ca="1">IFERROR(NOW()-F10,"")</f>
        <v>4.1163425921695307E-2</v>
      </c>
      <c r="H10" s="38">
        <v>45987.39738425926</v>
      </c>
      <c r="I10" s="37" t="str">
        <f>IFERROR(VLOOKUP(D10,DB!A:F,6,0),"")</f>
        <v>SCECO</v>
      </c>
      <c r="J10" s="37" t="str">
        <f>IFERROR(VLOOKUP(D10,DB!A:G,7,0),"")</f>
        <v>Haj Removal</v>
      </c>
      <c r="K10" s="37" t="s">
        <v>39137</v>
      </c>
      <c r="L10" s="37" t="str">
        <f>IFERROR(VLOOKUP(D10,DB!A:I,9,0),"")</f>
        <v>Latis</v>
      </c>
    </row>
    <row r="11" spans="1:13" s="39" customFormat="1">
      <c r="A11" s="37" t="s">
        <v>39138</v>
      </c>
      <c r="B11" s="37" t="str">
        <f>IFERROR(VLOOKUP(D11,DB!A:K,11,0),"")</f>
        <v>R5</v>
      </c>
      <c r="C11" s="37">
        <v>1</v>
      </c>
      <c r="D11" s="37" t="s">
        <v>38278</v>
      </c>
      <c r="E11" s="37" t="s">
        <v>39021</v>
      </c>
      <c r="F11" s="38">
        <v>45987.448657407411</v>
      </c>
      <c r="G11" s="108">
        <f ca="1">IFERROR(NOW()-F11,"")</f>
        <v>2.1834722218045499E-2</v>
      </c>
      <c r="H11" s="38">
        <v>45987.443101851852</v>
      </c>
      <c r="I11" s="37" t="str">
        <f>IFERROR(VLOOKUP(D11,DB!A:F,6,0),"")</f>
        <v>SCECO</v>
      </c>
      <c r="J11" s="37" t="str">
        <f>IFERROR(VLOOKUP(D11,DB!A:G,7,0),"")</f>
        <v>Haj Removal</v>
      </c>
      <c r="K11" s="37" t="s">
        <v>39137</v>
      </c>
      <c r="L11" s="37" t="str">
        <f>IFERROR(VLOOKUP(D11,DB!A:I,9,0),"")</f>
        <v>Latis</v>
      </c>
    </row>
    <row r="12" spans="1:13" s="39" customFormat="1">
      <c r="A12" s="37"/>
      <c r="B12" s="37" t="str">
        <f>IFERROR(VLOOKUP(D12,DB!A:K,11,0),"")</f>
        <v/>
      </c>
      <c r="C12" s="37"/>
      <c r="D12" s="37"/>
      <c r="E12" s="37"/>
      <c r="F12" s="38"/>
      <c r="G12" s="108">
        <f ca="1">IFERROR(NOW()-F12,"")</f>
        <v>45987.470492129629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45987.470492129629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45987.470492129629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45987.470492129629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45987.470492129629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45987.470492129629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45987.470492129629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45987.470492129629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45987.470492129629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45987.470492129629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45987.470492129629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45987.470492129629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45987.470492129629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45987.470492129629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45987.470492129629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45987.470492129629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45987.470492129629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45987.470492129629</v>
      </c>
      <c r="H29" s="38"/>
      <c r="I29" s="37" t="str">
        <f>IFERROR(VLOOKUP(D29,DB!A:F,6,0),"")</f>
        <v/>
      </c>
      <c r="J29" s="37" t="str">
        <f>IFERROR(VLOOKUP(D29,DB!A:G,7,0),"")</f>
        <v/>
      </c>
      <c r="K29" s="37"/>
      <c r="L29" s="37" t="str">
        <f>IFERROR(VLOOKUP(D29,DB!A:I,9,0),"")</f>
        <v/>
      </c>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c r="A39" s="142"/>
      <c r="B39" s="142"/>
      <c r="C39" s="142"/>
      <c r="D39" s="142"/>
      <c r="E39" s="142"/>
      <c r="F39" s="142"/>
      <c r="G39" s="142"/>
      <c r="H39" s="142"/>
      <c r="I39" s="142"/>
      <c r="J39" s="142"/>
      <c r="K39" s="142"/>
      <c r="L39" s="142"/>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9" ca="1" si="0">IFERROR(NOW()-F2,"-")</f>
        <v>8.4508333333360497E-2</v>
      </c>
      <c r="H2" s="126">
        <v>45987.380289351851</v>
      </c>
      <c r="I2" s="124" t="str">
        <f>IFERROR(VLOOKUP(D2,DB!A:F,6,0),"")</f>
        <v>Generator-SG</v>
      </c>
      <c r="J2" s="124" t="str">
        <f>IFERROR(VLOOKUP(D2,DB!A:G,7,0),"")</f>
        <v>Dead</v>
      </c>
      <c r="K2" s="127" t="s">
        <v>39140</v>
      </c>
      <c r="L2" s="128" t="str">
        <f>IFERROR(VLOOKUP(D2,DB!A:I,9,0),"")</f>
        <v>Latis</v>
      </c>
    </row>
    <row r="3" spans="1:16382" ht="31.5" customHeight="1">
      <c r="A3"/>
      <c r="B3"/>
      <c r="C3" s="125"/>
      <c r="D3" s="122"/>
      <c r="E3" s="106"/>
      <c r="F3"/>
      <c r="G3" s="72">
        <f t="shared" ca="1" si="0"/>
        <v>45987.470492129629</v>
      </c>
      <c r="H3"/>
      <c r="I3" s="124" t="str">
        <f>IFERROR(VLOOKUP(D3,DB!A:F,6,0),"")</f>
        <v/>
      </c>
      <c r="J3" s="124" t="str">
        <f>IFERROR(VLOOKUP(D3,DB!A:G,7,0),"")</f>
        <v/>
      </c>
      <c r="K3" s="127"/>
      <c r="L3" s="128" t="str">
        <f>IFERROR(VLOOKUP(D3,DB!A:I,9,0),"")</f>
        <v/>
      </c>
    </row>
    <row r="4" spans="1:16382" ht="31.5" customHeight="1">
      <c r="A4"/>
      <c r="B4"/>
      <c r="C4" s="125"/>
      <c r="D4" s="122"/>
      <c r="E4" s="106"/>
      <c r="F4"/>
      <c r="G4" s="72">
        <f t="shared" ref="G4:G7" ca="1" si="1">IFERROR(NOW()-F4,"-")</f>
        <v>45987.470492129629</v>
      </c>
      <c r="H4"/>
      <c r="I4" s="124" t="str">
        <f>IFERROR(VLOOKUP(D4,DB!A:F,6,0),"")</f>
        <v/>
      </c>
      <c r="J4" s="124" t="str">
        <f>IFERROR(VLOOKUP(D4,DB!A:G,7,0),"")</f>
        <v/>
      </c>
      <c r="K4" s="127"/>
      <c r="L4" s="128" t="str">
        <f>IFERROR(VLOOKUP(D4,DB!A:I,9,0),"")</f>
        <v/>
      </c>
    </row>
    <row r="5" spans="1:16382" ht="31.5" customHeight="1">
      <c r="A5"/>
      <c r="B5"/>
      <c r="C5" s="125"/>
      <c r="D5" s="122"/>
      <c r="E5" s="106"/>
      <c r="F5"/>
      <c r="G5" s="72">
        <f t="shared" ca="1" si="1"/>
        <v>45987.470492129629</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45987.470492129629</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45987.470492129629</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45987.470492129629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45987.470492129629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45987.470492129629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45987.470492129629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45987.470492129629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45987.470492129629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45987.470492129629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45987.470492129629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45987.470492129629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45987.470492129629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45987.470492129629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45987.470492129629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45987.470492129629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45987.470492129629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45987.470492129629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45987.470492129629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45987.470492129629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45987.470492129629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45987.470492129629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45987.470492129629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45987.470492129629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45987.470492129629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45987.470492129629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45987.470492129629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45987.470492129629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45987.470492129629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45987.470492129629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45987.470492129629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45987.470492129629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45987.470492129629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45987.470492129629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45987.470492129629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45987.470492129629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45987.470492129629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45987.470492129629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45987.470492129629</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