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99" documentId="120_S{2AC9BD13-BADA-5192-A53E-5A8FF88502F6}" xr6:coauthVersionLast="47" xr6:coauthVersionMax="47" xr10:uidLastSave="{6D956670-014B-4690-94F7-29AC5B28330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<sst xmlns="http://schemas.openxmlformats.org/spreadsheetml/2006/main" count="180290" uniqueCount="39130">
  <si>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</si>
  <si>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</si>
  <si>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</si>
  <si>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</si>
  <si>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</si>
  <si>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</si>
  <si>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</si>
  <si>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</si>
  <si>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</si>
  <si>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</si>
  <si>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</si>
  <si>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</si>
  <si>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</si>
  <si>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</si>
  <si>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</si>
  <si>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</si>
  <si>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</si>
  <si>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</si>
  <si>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</si>
  <si>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</si>
  <si>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</si>
  <si>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</si>
  <si>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</si>
  <si>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</si>
  <si>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</si>
  <si>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</si>
  <si>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</si>
  <si>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</si>
  <si>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</si>
  <si>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</si>
  <si>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</si>
  <si>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</si>
  <si>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</si>
  <si>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</si>
  <si>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</si>
  <si>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</si>
  <si>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</si>
  <si>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</si>
  <si>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</si>
  <si>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</si>
  <si>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</si>
  <si>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</si>
  <si>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</si>
  <si>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</si>
  <si>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</si>
  <si>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</si>
  <si>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</si>
  <si>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</si>
  <si>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</si>
  <si>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</si>
  <si>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</si>
  <si>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</si>
  <si>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</si>
  <si>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</si>
  <si>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</si>
  <si>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</si>
  <si>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</si>
  <si>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</si>
  <si>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</si>
  <si>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</si>
  <si>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</si>
  <si>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</si>
  <si>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</si>
  <si>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</si>
  <si>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</si>
  <si>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</si>
  <si>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</si>
  <si>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</si>
  <si>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</si>
  <si>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</si>
  <si>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</si>
  <si>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</si>
  <si>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</si>
  <si>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</si>
  <si>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</si>
  <si>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</si>
  <si>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</si>
  <si>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</si>
  <si>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</si>
  <si>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</si>
  <si>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</si>
  <si>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</si>
  <si>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</si>
  <si>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</si>
  <si>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</si>
  <si>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</si>
  <si>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</si>
  <si>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</si>
  <si>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</si>
  <si>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</si>
  <si>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</si>
  <si>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</si>
  <si>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</si>
  <si>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</si>
  <si>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</si>
  <si>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</si>
  <si>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</si>
  <si>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</si>
  <si>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</si>
  <si>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</si>
  <si>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</si>
  <si>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</si>
  <si>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</si>
  <si>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</si>
  <si>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</si>
  <si>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</si>
  <si>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</si>
  <si>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</si>
  <si>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</si>
  <si>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</si>
  <si>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</si>
  <si>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</si>
  <si>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</si>
  <si>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</si>
  <si>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</si>
  <si>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</si>
  <si>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</si>
  <si>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</si>
  <si>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</si>
  <si>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</si>
  <si>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</si>
  <si>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</si>
  <si>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</si>
  <si>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</si>
  <si>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</si>
  <si>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</si>
  <si>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</si>
  <si>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</si>
  <si>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</si>
  <si>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</si>
  <si>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</si>
  <si>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</si>
  <si>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</si>
  <si>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</si>
  <si>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</si>
  <si>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</si>
  <si>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</si>
  <si>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</si>
  <si>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</si>
  <si>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</si>
  <si>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</si>
  <si>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</si>
  <si>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</si>
  <si>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</si>
  <si>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</si>
  <si>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</si>
  <si>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</si>
  <si>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</si>
  <si>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</si>
  <si>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</si>
  <si>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</si>
  <si>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</si>
  <si>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</si>
  <si>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</si>
  <si>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</si>
  <si>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</si>
  <si>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</si>
  <si>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</si>
  <si>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</si>
  <si>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</si>
  <si>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</si>
  <si>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</si>
  <si>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</si>
  <si>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</si>
  <si>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</si>
  <si>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</si>
  <si>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</si>
  <si>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</si>
  <si>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</si>
  <si>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</si>
  <si>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</si>
  <si>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</si>
  <si>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</si>
  <si>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</si>
  <si>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</si>
  <si>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</si>
  <si>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</si>
  <si>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</si>
  <si>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</si>
  <si>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</si>
  <si>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</si>
  <si>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</si>
  <si>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</si>
  <si>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</si>
  <si>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</si>
  <si>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</si>
  <si>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</si>
  <si>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</si>
  <si>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</si>
  <si>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</si>
  <si>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</si>
  <si>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</si>
  <si>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</si>
  <si>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</si>
  <si>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</si>
  <si>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</si>
  <si>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</si>
  <si>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</si>
  <si>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</si>
  <si>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</si>
  <si>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</si>
  <si>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</si>
  <si>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</si>
  <si>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</si>
  <si>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</si>
  <si>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</si>
  <si>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</si>
  <si>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</si>
  <si>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</si>
  <si>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</si>
  <si>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</si>
  <si>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</si>
  <si>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</si>
  <si>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</si>
  <si>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</si>
  <si>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</si>
  <si>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</si>
  <si>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</si>
  <si>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</si>
  <si>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</si>
  <si>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</si>
  <si>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</si>
  <si>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</si>
  <si>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</si>
  <si>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</si>
  <si>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</si>
  <si>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</si>
  <si>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</si>
  <si>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</si>
  <si>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</si>
  <si>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</si>
  <si>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</si>
  <si>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</si>
  <si>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</si>
  <si>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</si>
  <si>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</si>
  <si>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</si>
  <si>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</si>
  <si>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</si>
  <si>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</si>
  <si>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</si>
  <si>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</si>
  <si>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</si>
  <si>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</si>
  <si>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</si>
  <si>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</si>
  <si>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</si>
  <si>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</si>
  <si>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</si>
  <si>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</si>
  <si>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</si>
  <si>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</si>
  <si>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</si>
  <si>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</si>
  <si>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</si>
  <si>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</si>
  <si>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</si>
  <si>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</si>
  <si>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</si>
  <si>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</si>
  <si>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</si>
  <si>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</si>
  <si>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</si>
  <si>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</si>
  <si>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</si>
  <si>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</si>
  <si>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</si>
  <si>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</si>
  <si>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</si>
  <si>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</si>
  <si>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</si>
  <si>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</si>
  <si>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</si>
  <si>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</si>
  <si>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</si>
  <si>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</si>
  <si>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</si>
  <si>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</si>
  <si>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</si>
  <si>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</si>
  <si>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</si>
  <si>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</si>
  <si>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</si>
  <si>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</si>
  <si>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</si>
  <si>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</si>
  <si>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</si>
  <si>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</si>
  <si>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</si>
  <si>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</si>
  <si>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</si>
  <si>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</si>
  <si>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</si>
  <si>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</si>
  <si>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</si>
  <si>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</si>
  <si>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</si>
  <si>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</si>
  <si>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</si>
  <si>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</si>
  <si>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</si>
  <si>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</si>
  <si>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</si>
  <si>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</si>
  <si>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</si>
  <si>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</si>
  <si>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</si>
  <si>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</si>
  <si>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</si>
  <si>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</si>
  <si>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</si>
  <si>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</si>
  <si>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</si>
  <si>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</si>
  <si>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</si>
  <si>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</si>
  <si>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</si>
  <si>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</si>
  <si>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</si>
  <si>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</si>
  <si>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</si>
  <si>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</si>
  <si>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</si>
  <si>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</si>
  <si>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</si>
  <si>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</si>
  <si>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</si>
  <si>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</si>
  <si>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</si>
  <si>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</si>
  <si>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</si>
  <si>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</si>
  <si>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</si>
  <si>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</si>
  <si>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</si>
  <si>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</si>
  <si>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</si>
  <si>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</si>
  <si>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</si>
  <si>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</si>
  <si>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</si>
  <si>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</si>
  <si>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</si>
  <si>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</si>
  <si>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</si>
  <si>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</si>
  <si>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</si>
  <si>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</si>
  <si>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</si>
  <si>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</si>
  <si>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</si>
  <si>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</si>
  <si>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</si>
  <si>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</si>
  <si>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</si>
  <si>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</si>
  <si>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</si>
  <si>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</si>
  <si>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</si>
  <si>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</si>
  <si>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</si>
  <si>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</si>
  <si>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</si>
  <si>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</si>
  <si>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</si>
  <si>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</si>
  <si>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</si>
  <si>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</si>
  <si>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</si>
  <si>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</si>
  <si>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</si>
  <si>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</si>
  <si>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</si>
  <si>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</si>
  <si>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</si>
  <si>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</si>
  <si>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</si>
  <si>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</si>
  <si>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</si>
  <si>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</si>
  <si>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</si>
  <si>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</si>
  <si>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</si>
  <si>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</si>
  <si>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</si>
  <si>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</si>
  <si>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</si>
  <si>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</si>
  <si>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</si>
  <si>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</si>
  <si>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</si>
  <si>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</si>
  <si>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</si>
  <si>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</si>
  <si>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</si>
  <si>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</si>
  <si>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</si>
  <si>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</si>
  <si>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</si>
  <si>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</si>
  <si>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</si>
  <si>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</si>
  <si>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</si>
  <si>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</si>
  <si>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</si>
  <si>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</si>
  <si>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</si>
  <si>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</si>
  <si>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</si>
  <si>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</si>
  <si>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</si>
  <si>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</si>
  <si>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</si>
  <si>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</si>
  <si>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</si>
  <si>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</si>
  <si>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</si>
  <si>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</si>
  <si>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</si>
  <si>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</si>
  <si>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</si>
  <si>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</si>
  <si>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</si>
  <si>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</si>
  <si>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</si>
  <si>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</si>
  <si>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</si>
  <si>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</si>
  <si>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</si>
  <si>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</si>
  <si>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</si>
  <si>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</si>
  <si>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</si>
  <si>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</si>
  <si>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</si>
  <si>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</si>
  <si>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</si>
  <si>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</si>
  <si>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</si>
  <si>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</si>
  <si>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</si>
  <si>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</si>
  <si>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</si>
  <si>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</si>
  <si>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</si>
  <si>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</si>
  <si>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</si>
  <si>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</si>
  <si>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</si>
  <si>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</si>
  <si>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</si>
  <si>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</si>
  <si>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</si>
  <si>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</si>
  <si>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</si>
  <si>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</si>
  <si>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</si>
  <si>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</si>
  <si>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</si>
  <si>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</si>
  <si>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</si>
  <si>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</si>
  <si>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</si>
  <si>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</si>
  <si>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</si>
  <si>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</si>
  <si>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</si>
  <si>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</si>
  <si>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</si>
  <si>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</si>
  <si>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</si>
  <si>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</si>
  <si>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</si>
  <si>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</si>
  <si>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</si>
  <si>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</si>
  <si>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</si>
  <si>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</si>
  <si>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</si>
  <si>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</si>
  <si>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</si>
  <si>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</si>
  <si>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</si>
  <si>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</si>
  <si>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</si>
  <si>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</si>
  <si>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</si>
  <si>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</si>
  <si>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</si>
  <si>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</si>
  <si>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</si>
  <si>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</si>
  <si>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</si>
  <si>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</si>
  <si>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</si>
  <si>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</si>
  <si>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</si>
  <si>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</si>
  <si>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</si>
  <si>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</si>
  <si>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</si>
  <si>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</si>
  <si>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</si>
  <si>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</si>
  <si>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</si>
  <si>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</si>
  <si>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</si>
  <si>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</si>
  <si>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</si>
  <si>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</si>
  <si>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</si>
  <si>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</si>
  <si>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</si>
  <si>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</si>
  <si>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</si>
  <si>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</si>
  <si>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</si>
  <si>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</si>
  <si>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</si>
  <si>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</si>
  <si>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</si>
  <si>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</si>
  <si>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</si>
  <si>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</si>
  <si>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</si>
  <si>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</si>
  <si>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</si>
  <si>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</si>
  <si>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</si>
  <si>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</si>
  <si>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</si>
  <si>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</si>
  <si>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</si>
  <si>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</si>
  <si>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</si>
  <si>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</si>
  <si>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</si>
  <si>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</si>
  <si>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</si>
  <si>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</si>
  <si>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</si>
  <si>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</si>
  <si>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</si>
  <si>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</si>
  <si>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</si>
  <si>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</si>
  <si>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</si>
  <si>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</si>
  <si>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</si>
  <si>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</si>
  <si>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</si>
  <si>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</si>
  <si>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</si>
  <si>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</si>
  <si>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</si>
  <si>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</si>
  <si>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</si>
  <si>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</si>
  <si>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</si>
  <si>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</si>
  <si>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</si>
  <si>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</si>
  <si>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</si>
  <si>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</si>
  <si>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</si>
  <si>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</si>
  <si>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</si>
  <si>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</si>
  <si>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</si>
  <si>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</si>
  <si>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</si>
  <si>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</si>
  <si>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</si>
  <si>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</si>
  <si>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</si>
  <si>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</si>
  <si>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</si>
  <si>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</si>
  <si>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</si>
  <si>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</si>
  <si>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</si>
  <si>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</si>
  <si>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</si>
  <si>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</si>
  <si>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</si>
  <si>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</si>
  <si>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</si>
  <si>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</si>
  <si>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</si>
  <si>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</si>
  <si>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</si>
  <si>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</si>
  <si>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</si>
  <si>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</si>
  <si>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</si>
  <si>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</si>
  <si>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</si>
  <si>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</si>
  <si>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</si>
  <si>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</si>
  <si>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</si>
  <si>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</si>
  <si>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</si>
  <si>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</si>
  <si>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</si>
  <si>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</si>
  <si>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</si>
  <si>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</si>
  <si>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</si>
  <si>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</si>
  <si>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</si>
  <si>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</si>
  <si>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</si>
  <si>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</si>
  <si>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</si>
  <si>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</si>
  <si>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</si>
  <si>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</si>
  <si>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</si>
  <si>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</si>
  <si>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</si>
  <si>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</si>
  <si>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</si>
  <si>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</si>
  <si>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</si>
  <si>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</si>
  <si>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</si>
  <si>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</si>
  <si>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</si>
  <si>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</si>
  <si>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</si>
  <si>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</si>
  <si>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</si>
  <si>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</si>
  <si>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</si>
  <si>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</si>
  <si>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</si>
  <si>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</si>
  <si>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</si>
  <si>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</si>
  <si>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</si>
  <si>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</si>
  <si>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</si>
  <si>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</si>
  <si>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</si>
  <si>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</si>
  <si>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</si>
  <si>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</si>
  <si>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</si>
  <si>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</si>
  <si>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</si>
  <si>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</si>
  <si>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</si>
  <si>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</si>
  <si>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</si>
  <si>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</si>
  <si>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</si>
  <si>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</si>
  <si>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</si>
  <si>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</si>
  <si>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</si>
  <si>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</si>
  <si>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</si>
  <si>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</si>
  <si>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</si>
  <si>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</si>
  <si>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</si>
  <si>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</si>
  <si>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</si>
  <si>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</si>
  <si>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</si>
  <si>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</si>
  <si>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</si>
  <si>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</si>
  <si>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</si>
  <si>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</si>
  <si>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</si>
  <si>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</si>
  <si>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</si>
  <si>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</si>
  <si>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</si>
  <si>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</si>
  <si>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</si>
  <si>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</si>
  <si>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</si>
  <si>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</si>
  <si>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</si>
  <si>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</si>
  <si>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</si>
  <si>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</si>
  <si>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</si>
  <si>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</si>
  <si>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</si>
  <si>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</si>
  <si>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</si>
  <si>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</si>
  <si>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</si>
  <si>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</si>
  <si>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</si>
  <si>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</si>
  <si>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</si>
  <si>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</si>
  <si>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</si>
  <si>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</si>
  <si>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</si>
  <si>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</si>
  <si>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</si>
  <si>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</si>
  <si>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</si>
  <si>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</si>
  <si>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</si>
  <si>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</si>
  <si>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</si>
  <si>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</si>
  <si>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</si>
  <si>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</si>
  <si>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</si>
  <si>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</si>
  <si>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</si>
  <si>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</si>
  <si>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</si>
  <si>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</si>
  <si>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</si>
  <si>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</si>
  <si>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</si>
  <si>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</si>
  <si>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</si>
  <si>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</si>
  <si>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</si>
  <si>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</si>
  <si>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</si>
  <si>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</si>
  <si>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</si>
  <si>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</si>
  <si>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</si>
  <si>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</si>
  <si>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</si>
  <si>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</si>
  <si>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</si>
  <si>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</si>
  <si>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</si>
  <si>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</si>
  <si>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</si>
  <si>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</si>
  <si>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</si>
  <si>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</si>
  <si>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</si>
  <si>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</si>
  <si>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</si>
  <si>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</si>
  <si>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</si>
  <si>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</si>
  <si>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</si>
  <si>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</si>
  <si>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</si>
  <si>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</si>
  <si>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</si>
  <si>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</si>
  <si>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</si>
  <si>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</si>
  <si>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</si>
  <si>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</si>
  <si>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</si>
  <si>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</si>
  <si>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</si>
  <si>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</si>
  <si>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</si>
  <si>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</si>
  <si>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</si>
  <si>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</si>
  <si>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</si>
  <si>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</si>
  <si>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</si>
  <si>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</si>
  <si>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</si>
  <si>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</si>
  <si>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</si>
  <si>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</si>
  <si>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</si>
  <si>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</si>
  <si>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</si>
  <si>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</si>
  <si>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</si>
  <si>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</si>
  <si>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</si>
  <si>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</si>
  <si>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</si>
  <si>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</si>
  <si>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</si>
  <si>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</si>
  <si>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</si>
  <si>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</si>
  <si>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</si>
  <si>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</si>
  <si>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</si>
  <si>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</si>
  <si>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</si>
  <si>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</si>
  <si>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</si>
  <si>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</si>
  <si>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</si>
  <si>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</si>
  <si>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</si>
  <si>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</si>
  <si>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</si>
  <si>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</si>
  <si>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</si>
  <si>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</si>
  <si>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</si>
  <si>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</si>
  <si>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</si>
  <si>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</si>
  <si>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</si>
  <si>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</si>
  <si>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</si>
  <si>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</si>
  <si>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</si>
  <si>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</si>
  <si>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</si>
  <si>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</si>
  <si>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</si>
  <si>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</si>
  <si>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</si>
  <si>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</si>
  <si>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</si>
  <si>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</si>
  <si>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</si>
  <si>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</si>
  <si>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</si>
  <si>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</si>
  <si>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</si>
  <si>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</si>
  <si>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</si>
  <si>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</si>
  <si>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</si>
  <si>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</si>
  <si>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</si>
  <si>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</si>
  <si>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</si>
  <si>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</si>
  <si>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</si>
  <si>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</si>
  <si>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</si>
  <si>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</si>
  <si>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</si>
  <si>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</si>
  <si>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</si>
  <si>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</si>
  <si>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</si>
  <si>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</si>
  <si>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</si>
  <si>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</si>
  <si>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</si>
  <si>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</si>
  <si>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</si>
  <si>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</si>
  <si>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</si>
  <si>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</si>
  <si>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</si>
  <si>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</si>
  <si>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</si>
  <si>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</si>
  <si>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</si>
  <si>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</si>
  <si>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</si>
  <si>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</si>
  <si>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</si>
  <si>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</si>
  <si>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</si>
  <si>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</si>
  <si>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</si>
  <si>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</si>
  <si>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</si>
  <si>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</si>
  <si>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</si>
  <si>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</si>
  <si>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</si>
  <si>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</si>
  <si>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</si>
  <si>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</si>
  <si>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</si>
  <si>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</si>
  <si>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</si>
  <si>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</si>
  <si>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</si>
  <si>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</si>
  <si>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</si>
  <si>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</si>
  <si>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</si>
  <si>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</si>
  <si>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</si>
  <si>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</si>
  <si>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</si>
  <si>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</si>
  <si>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</si>
  <si>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</si>
  <si>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</si>
  <si>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</si>
  <si>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</si>
  <si>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</si>
  <si>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</si>
  <si>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</si>
  <si>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</si>
  <si>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</si>
  <si>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</si>
  <si>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</si>
  <si>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</si>
  <si>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</si>
  <si>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</si>
  <si>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</si>
  <si>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</si>
  <si>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</si>
  <si>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</si>
  <si>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</si>
  <si>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</si>
  <si>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</si>
  <si>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</si>
  <si>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</si>
  <si>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</si>
  <si>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</si>
  <si>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</si>
  <si>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</si>
  <si>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</si>
  <si>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</si>
  <si>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</si>
  <si>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</si>
  <si>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</si>
  <si>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</si>
  <si>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</si>
  <si>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</si>
  <si>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</si>
  <si>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</si>
  <si>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</si>
  <si>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</si>
  <si>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</si>
  <si>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</si>
  <si>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</si>
  <si>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</si>
  <si>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</si>
  <si>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</si>
  <si>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</si>
  <si>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</si>
  <si>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</si>
  <si>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</si>
  <si>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</si>
  <si>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</si>
  <si>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</si>
  <si>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</si>
  <si>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</si>
  <si>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</si>
  <si>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</si>
  <si>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</si>
  <si>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</si>
  <si>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</si>
  <si>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</si>
  <si>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</si>
  <si>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</si>
  <si>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</si>
  <si>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</si>
  <si>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</si>
  <si>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</si>
  <si>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</si>
  <si>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</si>
  <si>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</si>
  <si>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</si>
  <si>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</si>
  <si>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</si>
  <si>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</si>
  <si>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</si>
  <si>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</si>
  <si>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</si>
  <si>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</si>
  <si>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</si>
  <si>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</si>
  <si>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</si>
  <si>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</si>
  <si>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</si>
  <si>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</si>
  <si>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</si>
  <si>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</si>
  <si>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</si>
  <si>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</si>
  <si>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</si>
  <si>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</si>
  <si>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</si>
  <si>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</si>
  <si>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</si>
  <si>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</si>
  <si>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</si>
  <si>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</si>
  <si>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</si>
  <si>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</si>
  <si>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</si>
  <si>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</si>
  <si>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</si>
  <si>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</si>
  <si>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</si>
  <si>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</si>
  <si>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</si>
  <si>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</si>
  <si>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</si>
  <si>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</si>
  <si>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</si>
  <si>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</si>
  <si>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</si>
  <si>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</si>
  <si>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</si>
  <si>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</si>
  <si>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</si>
  <si>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</si>
  <si>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</si>
  <si>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</si>
  <si>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</si>
  <si>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</si>
  <si>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</si>
  <si>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</si>
  <si>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</si>
  <si>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</si>
  <si>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</si>
  <si>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</si>
  <si>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</si>
  <si>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</si>
  <si>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</si>
  <si>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</si>
  <si>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</si>
  <si>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</si>
  <si>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</si>
  <si>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</si>
  <si>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</si>
  <si>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</si>
  <si>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</si>
  <si>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</si>
  <si>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</si>
  <si>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</si>
  <si>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</si>
  <si>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</si>
  <si>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</si>
  <si>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</si>
  <si>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</si>
  <si>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</si>
  <si>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</si>
  <si>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</si>
  <si>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</si>
  <si>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</si>
  <si>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</si>
  <si>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</si>
  <si>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</si>
  <si>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</si>
  <si>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</si>
  <si>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</si>
  <si>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</si>
  <si>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</si>
  <si>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</si>
  <si>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</si>
  <si>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</si>
  <si>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</si>
  <si>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</si>
  <si>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</si>
  <si>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</si>
  <si>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</si>
  <si>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</si>
  <si>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</si>
  <si>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</si>
  <si>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</si>
  <si>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</si>
  <si>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</si>
  <si>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</si>
  <si>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</si>
  <si>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</si>
  <si>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</si>
  <si>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</si>
  <si>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</si>
  <si>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</si>
  <si>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</si>
  <si>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</si>
  <si>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</si>
  <si>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</si>
  <si>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</si>
  <si>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</si>
  <si>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</si>
  <si>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</si>
  <si>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</si>
  <si>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</si>
  <si>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</si>
  <si>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</si>
  <si>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</si>
  <si>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</si>
  <si>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</si>
  <si>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</si>
  <si>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</si>
  <si>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</si>
  <si>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</si>
  <si>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</si>
  <si>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</si>
  <si>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</si>
  <si>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</si>
  <si>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</si>
  <si>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</si>
  <si>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</si>
  <si>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</si>
  <si>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</si>
  <si>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</si>
  <si>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</si>
  <si>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</si>
  <si>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</si>
  <si>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</si>
  <si>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</si>
  <si>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</si>
  <si>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</si>
  <si>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</si>
  <si>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</si>
  <si>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</si>
  <si>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</si>
  <si>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</si>
  <si>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</si>
  <si>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</si>
  <si>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</si>
  <si>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</si>
  <si>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</si>
  <si>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</si>
  <si>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</si>
  <si>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</si>
  <si>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</si>
  <si>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</si>
  <si>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</si>
  <si>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</si>
  <si>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</si>
  <si>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</si>
  <si>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</si>
  <si>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</si>
  <si>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</si>
  <si>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</si>
  <si>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</si>
  <si>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</si>
  <si>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</si>
  <si>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</si>
  <si>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</si>
  <si>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</si>
  <si>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</si>
  <si>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</si>
  <si>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</si>
  <si>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</si>
  <si>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</si>
  <si>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</si>
  <si>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</si>
  <si>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</si>
  <si>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</si>
  <si>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</si>
  <si>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</si>
  <si>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</si>
  <si>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</si>
  <si>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</si>
  <si>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</si>
  <si>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</si>
  <si>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</si>
  <si>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</si>
  <si>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</si>
  <si>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</si>
  <si>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</si>
  <si>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</si>
  <si>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</si>
  <si>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</si>
  <si>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</si>
  <si>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</si>
  <si>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</si>
  <si>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</si>
  <si>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</si>
  <si>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</si>
  <si>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</si>
  <si>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</si>
  <si>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</si>
  <si>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</si>
  <si>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</si>
  <si>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</si>
  <si>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</si>
  <si>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</si>
  <si>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</si>
  <si>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</si>
  <si>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</si>
  <si>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</si>
  <si>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</si>
  <si>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</si>
  <si>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</si>
  <si>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</si>
  <si>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</si>
  <si>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</si>
  <si>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</si>
  <si>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</si>
  <si>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</si>
  <si>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</si>
  <si>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</si>
  <si>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</si>
  <si>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</si>
  <si>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</si>
  <si>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</si>
  <si>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</si>
  <si>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</si>
  <si>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</si>
  <si>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</si>
  <si>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</si>
  <si>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</si>
  <si>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</si>
  <si>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</si>
  <si>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</si>
  <si>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</si>
  <si>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</si>
  <si>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</si>
  <si>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</si>
  <si>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</si>
  <si>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</si>
  <si>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</si>
  <si>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</si>
  <si>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</si>
  <si>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</si>
  <si>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</si>
  <si>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</si>
  <si>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</si>
  <si>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</si>
  <si>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</si>
  <si>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</si>
  <si>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</si>
  <si>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</si>
  <si>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</si>
  <si>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</si>
  <si>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</si>
  <si>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</si>
  <si>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</si>
  <si>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</si>
  <si>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</si>
  <si>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</si>
  <si>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</si>
  <si>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</si>
  <si>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</si>
  <si>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</si>
  <si>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</si>
  <si>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</si>
  <si>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</si>
  <si>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</si>
  <si>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</si>
  <si>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</si>
  <si>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</si>
  <si>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</si>
  <si>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</si>
  <si>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</si>
  <si>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</si>
  <si>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</si>
  <si>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</si>
  <si>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</si>
  <si>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</si>
  <si>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</si>
  <si>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</si>
  <si>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</si>
  <si>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</si>
  <si>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</si>
  <si>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</si>
  <si>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</si>
  <si>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</si>
  <si>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</si>
  <si>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</si>
  <si>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</si>
  <si>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</si>
  <si>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</si>
  <si>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</si>
  <si>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</si>
  <si>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</si>
  <si>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</si>
  <si>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</si>
  <si>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</si>
  <si>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</si>
  <si>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</si>
  <si>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</si>
  <si>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</si>
  <si>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</si>
  <si>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</si>
  <si>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</si>
  <si>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</si>
  <si>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</si>
  <si>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</si>
  <si>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</si>
  <si>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</si>
  <si>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</si>
  <si>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</si>
  <si>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</si>
  <si>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</si>
  <si>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</si>
  <si>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</si>
  <si>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</si>
  <si>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</si>
  <si>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</si>
  <si>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</si>
  <si>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</si>
  <si>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</si>
  <si>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</si>
  <si>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</si>
  <si>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</si>
  <si>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</si>
  <si>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</si>
  <si>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</si>
  <si>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</si>
  <si>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</si>
  <si>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</si>
  <si>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</si>
  <si>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</si>
  <si>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</si>
  <si>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</si>
  <si>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</si>
  <si>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</si>
  <si>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</si>
  <si>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</si>
  <si>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</si>
  <si>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</si>
  <si>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</si>
  <si>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</si>
  <si>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</si>
  <si>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</si>
  <si>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</si>
  <si>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</si>
  <si>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</si>
  <si>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</si>
  <si>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</si>
  <si>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</si>
  <si>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</si>
  <si>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</si>
  <si>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</si>
  <si>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</si>
  <si>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</si>
  <si>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</si>
  <si>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</si>
  <si>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</si>
  <si>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</si>
  <si>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</si>
  <si>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</si>
  <si>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</si>
  <si>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</si>
  <si>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</si>
  <si>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</si>
  <si>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</si>
  <si>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</si>
  <si>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</si>
  <si>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</si>
  <si>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</si>
  <si>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</si>
  <si>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</si>
  <si>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</si>
  <si>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</si>
  <si>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</si>
  <si>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</si>
  <si>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</si>
  <si>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</si>
  <si>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</si>
  <si>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</si>
  <si>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</si>
  <si>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</si>
  <si>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</si>
  <si>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</si>
  <si>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</si>
  <si>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</si>
  <si>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</si>
  <si>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</si>
  <si>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</si>
  <si>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</si>
  <si>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</si>
  <si>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</si>
  <si>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</si>
  <si>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</si>
  <si>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</si>
  <si>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</si>
  <si>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</si>
  <si>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</si>
  <si>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</si>
  <si>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</si>
  <si>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</si>
  <si>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</si>
  <si>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</si>
  <si>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</si>
  <si>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</si>
  <si>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</si>
  <si>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</si>
  <si>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</si>
  <si>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</si>
  <si>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</si>
  <si>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</si>
  <si>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</si>
  <si>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</si>
  <si>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</si>
  <si>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</si>
  <si>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</si>
  <si>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</si>
  <si>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</si>
  <si>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</si>
  <si>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</si>
  <si>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</si>
  <si>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</si>
  <si>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</si>
  <si>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</si>
  <si>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</si>
  <si>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</si>
  <si>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</si>
  <si>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</si>
  <si>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</si>
  <si>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</si>
  <si>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</si>
  <si>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</si>
  <si>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</si>
  <si>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</si>
  <si>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</si>
  <si>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</si>
  <si>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</si>
  <si>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</si>
  <si>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</si>
  <si>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</si>
  <si>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</si>
  <si>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</si>
  <si>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</si>
  <si>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</si>
  <si>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</si>
  <si>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</si>
  <si>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</si>
  <si>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</si>
  <si>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</si>
  <si>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</si>
  <si>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</si>
  <si>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</si>
  <si>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</si>
  <si>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</si>
  <si>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</si>
  <si>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</si>
  <si>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</si>
  <si>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</si>
  <si>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</si>
  <si>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</si>
  <si>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</si>
  <si>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</si>
  <si>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</si>
  <si>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</si>
  <si>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</si>
  <si>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</si>
  <si>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</si>
  <si>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</si>
  <si>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</si>
  <si>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</si>
  <si>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</si>
  <si>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</si>
  <si>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</si>
  <si>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</si>
  <si>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</si>
  <si>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</si>
  <si>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</si>
  <si>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</si>
  <si>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</si>
  <si>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</si>
  <si>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</si>
  <si>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</si>
  <si>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</si>
  <si>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</si>
  <si>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</si>
  <si>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</si>
  <si>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</si>
  <si>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</si>
  <si>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</si>
  <si>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</si>
  <si>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</si>
  <si>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</si>
  <si>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</si>
  <si>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</si>
  <si>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</si>
  <si>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</si>
  <si>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</si>
  <si>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</si>
  <si>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</si>
  <si>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</si>
  <si>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</si>
  <si>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</si>
  <si>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</si>
  <si>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</si>
  <si>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</si>
  <si>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</si>
  <si>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</si>
  <si>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</si>
  <si>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</si>
  <si>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</si>
  <si>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</si>
  <si>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</si>
  <si>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</si>
  <si>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</si>
  <si>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</si>
  <si>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</si>
  <si>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</si>
  <si>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</si>
  <si>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</si>
  <si>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</si>
  <si>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</si>
  <si>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</si>
  <si>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</si>
  <si>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</si>
  <si>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</si>
  <si>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</si>
  <si>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</si>
  <si>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</si>
  <si>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</si>
  <si>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</si>
  <si>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</si>
  <si>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</si>
  <si>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</si>
  <si>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</si>
  <si>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</si>
  <si>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</si>
  <si>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</si>
  <si>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</si>
  <si>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</si>
  <si>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</si>
  <si>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</si>
  <si>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</si>
  <si>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</si>
  <si>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</si>
  <si>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</si>
  <si>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</si>
  <si>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</si>
  <si>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</si>
  <si>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</si>
  <si>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</si>
  <si>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</si>
  <si>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</si>
  <si>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</si>
  <si>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</si>
  <si>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</si>
  <si>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</si>
  <si>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</si>
  <si>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</si>
  <si>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</si>
  <si>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</si>
  <si>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</si>
  <si>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</si>
  <si>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</si>
  <si>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</si>
  <si>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</si>
  <si>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</si>
  <si>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</si>
  <si>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</si>
  <si>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</si>
  <si>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</si>
  <si>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</si>
  <si>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</si>
  <si>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</si>
  <si>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</si>
  <si>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</si>
  <si>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</si>
  <si>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</si>
  <si>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</si>
  <si>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</si>
  <si>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</si>
  <si>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</si>
  <si>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</si>
  <si>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</si>
  <si>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</si>
  <si>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</si>
  <si>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</si>
  <si>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</si>
  <si>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</si>
  <si>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</si>
  <si>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</si>
  <si>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</si>
  <si>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</si>
  <si>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</si>
  <si>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</si>
  <si>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</si>
  <si>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</si>
  <si>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</si>
  <si>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</si>
  <si>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</si>
  <si>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</si>
  <si>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</si>
  <si>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</si>
  <si>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</si>
  <si>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</si>
  <si>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</si>
  <si>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</si>
  <si>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</si>
  <si>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</si>
  <si>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</si>
  <si>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</si>
  <si>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</si>
  <si>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</si>
  <si>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</si>
  <si>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</si>
  <si>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</si>
  <si>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</si>
  <si>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</si>
  <si>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</si>
  <si>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</si>
  <si>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</si>
  <si>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</si>
  <si>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</si>
  <si>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</si>
  <si>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</si>
  <si>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</si>
  <si>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</si>
  <si>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</si>
  <si>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</si>
  <si>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</si>
  <si>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</si>
  <si>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</si>
  <si>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</si>
  <si>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</si>
  <si>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</si>
  <si>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</si>
  <si>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</si>
  <si>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</si>
  <si>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</si>
  <si>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</si>
  <si>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</si>
  <si>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</si>
  <si>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</si>
  <si>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</si>
  <si>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</si>
  <si>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</si>
  <si>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</si>
  <si>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</si>
  <si>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</si>
  <si>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</si>
  <si>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</si>
  <si>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</si>
  <si>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</si>
  <si>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</si>
  <si>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</si>
  <si>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</si>
  <si>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</si>
  <si>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</si>
  <si>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</si>
  <si>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</si>
  <si>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</si>
  <si>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</si>
  <si>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</si>
  <si>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</si>
  <si>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</si>
  <si>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</si>
  <si>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</si>
  <si>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</si>
  <si>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</si>
  <si>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</si>
  <si>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</si>
  <si>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</si>
  <si>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</si>
  <si>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</si>
  <si>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</si>
  <si>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</si>
  <si>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</si>
  <si>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</si>
  <si>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</si>
  <si>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</si>
  <si>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</si>
  <si>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</si>
  <si>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</si>
  <si>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</si>
  <si>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</si>
  <si>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</si>
  <si>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</si>
  <si>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</si>
  <si>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</si>
  <si>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</si>
  <si>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</si>
  <si>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</si>
  <si>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</si>
  <si>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</si>
  <si>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</si>
  <si>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</si>
  <si>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</si>
  <si>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</si>
  <si>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</si>
  <si>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</si>
  <si>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</si>
  <si>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</si>
  <si>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</si>
  <si>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</si>
  <si>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</si>
  <si>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</si>
  <si>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</si>
  <si>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</si>
  <si>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</si>
  <si>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</si>
  <si>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</si>
  <si>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</si>
  <si>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</si>
  <si>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</si>
  <si>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</si>
  <si>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</si>
  <si>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</si>
  <si>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</si>
  <si>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</si>
  <si>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</si>
  <si>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</si>
  <si>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</si>
  <si>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</si>
  <si>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</si>
  <si>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</si>
  <si>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</si>
  <si>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</si>
  <si>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</si>
  <si>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</si>
  <si>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</si>
  <si>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</si>
  <si>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</si>
  <si>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</si>
  <si>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</si>
  <si>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</si>
  <si>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</si>
  <si>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</si>
  <si>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</si>
  <si>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</si>
  <si>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</si>
  <si>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</si>
  <si>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</si>
  <si>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</si>
  <si>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</si>
  <si>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</si>
  <si>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</si>
  <si>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</si>
  <si>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</si>
  <si>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</si>
  <si>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</si>
  <si>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</si>
  <si>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</si>
  <si>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</si>
  <si>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</si>
  <si>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</si>
  <si>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</si>
  <si>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</si>
  <si>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</si>
  <si>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</si>
  <si>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</si>
  <si>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</si>
  <si>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</si>
  <si>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</si>
  <si>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</si>
  <si>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</si>
  <si>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</si>
  <si>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</si>
  <si>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</si>
  <si>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</si>
  <si>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</si>
  <si>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</si>
  <si>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</si>
  <si>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</si>
  <si>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</si>
  <si>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</si>
  <si>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</si>
  <si>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</si>
  <si>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</si>
  <si>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</si>
  <si>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</si>
  <si>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</si>
  <si>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</si>
  <si>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</si>
  <si>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</si>
  <si>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</si>
  <si>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</si>
  <si>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</si>
  <si>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</si>
  <si>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</si>
  <si>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</si>
  <si>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</si>
  <si>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</si>
  <si>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</si>
  <si>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</si>
  <si>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</si>
  <si>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</si>
  <si>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</si>
  <si>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</si>
  <si>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</si>
  <si>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</si>
  <si>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</si>
  <si>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</si>
  <si>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</si>
  <si>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</si>
  <si>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</si>
  <si>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</si>
  <si>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</si>
  <si>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</si>
  <si>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</si>
  <si>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</si>
  <si>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</si>
  <si>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</si>
  <si>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</si>
  <si>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</si>
  <si>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</si>
  <si>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</si>
  <si>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</si>
  <si>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</si>
  <si>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</si>
  <si>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</si>
  <si>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</si>
  <si>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</si>
  <si>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</si>
  <si>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</si>
  <si>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</si>
  <si>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</si>
  <si>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</si>
  <si>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</si>
  <si>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</si>
  <si>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</si>
  <si>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</si>
  <si>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</si>
  <si>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</si>
  <si>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</si>
  <si>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</si>
  <si>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</si>
  <si>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</si>
  <si>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</si>
  <si>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</si>
  <si>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</si>
  <si>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</si>
  <si>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</si>
  <si>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</si>
  <si>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</si>
  <si>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</si>
  <si>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</si>
  <si>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</si>
  <si>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</si>
  <si>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</si>
  <si>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</si>
  <si>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</si>
  <si>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</si>
  <si>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</si>
  <si>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</si>
  <si>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</si>
  <si>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</si>
  <si>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</si>
  <si>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</si>
  <si>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</si>
  <si>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</si>
  <si>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</si>
  <si>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</si>
  <si>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</si>
  <si>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</si>
  <si>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</si>
  <si>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</si>
  <si>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</si>
  <si>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</si>
  <si>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</si>
  <si>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</si>
  <si>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</si>
  <si>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</si>
  <si>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</si>
  <si>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</si>
  <si>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</si>
  <si>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</si>
  <si>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</si>
  <si>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</si>
  <si>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</si>
  <si>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</si>
  <si>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</si>
  <si>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</si>
  <si>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</si>
  <si>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</si>
  <si>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</si>
  <si>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</si>
  <si>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</si>
  <si>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</si>
  <si>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</si>
  <si>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</si>
  <si>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</si>
  <si>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</si>
  <si>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</si>
  <si>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</si>
  <si>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</si>
  <si>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</si>
  <si>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</si>
  <si>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</si>
  <si>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</si>
  <si>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</si>
  <si>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</si>
  <si>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</si>
  <si>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</si>
  <si>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</si>
  <si>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</si>
  <si>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</si>
  <si>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</si>
  <si>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</si>
  <si>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</si>
  <si>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</si>
  <si>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</si>
  <si>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</si>
  <si>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</si>
  <si>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</si>
  <si>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</si>
  <si>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</si>
  <si>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</si>
  <si>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</si>
  <si>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</si>
  <si>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</si>
  <si>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</si>
  <si>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</si>
  <si>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</si>
  <si>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</si>
  <si>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</si>
  <si>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</si>
  <si>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</si>
  <si>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</si>
  <si>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</si>
  <si>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</si>
  <si>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</si>
  <si>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</si>
  <si>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</si>
  <si>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</si>
  <si>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</si>
  <si>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</si>
  <si>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</si>
  <si>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</si>
  <si>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</si>
  <si>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</si>
  <si>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</si>
  <si>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</si>
  <si>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</si>
  <si>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</si>
  <si>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</si>
  <si>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</si>
  <si>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</si>
  <si>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</si>
  <si>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</si>
  <si>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</si>
  <si>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</si>
  <si>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</si>
  <si>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</si>
  <si>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</si>
  <si>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</si>
  <si>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</si>
  <si>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</si>
  <si>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</si>
  <si>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</si>
  <si>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</si>
  <si>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</si>
  <si>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</si>
  <si>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</si>
  <si>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</si>
  <si>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</si>
  <si>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</si>
  <si>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</si>
  <si>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</si>
  <si>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</si>
  <si>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</si>
  <si>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</si>
  <si>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</si>
  <si>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</si>
  <si>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</si>
  <si>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</si>
  <si>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</si>
  <si>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</si>
  <si>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</si>
  <si>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</si>
  <si>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</si>
  <si>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</si>
  <si>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</si>
  <si>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</si>
  <si>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</si>
  <si>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</si>
  <si>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</si>
  <si>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</si>
  <si>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</si>
  <si>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</si>
  <si>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</si>
  <si>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</si>
  <si>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</si>
  <si>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</si>
  <si>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</si>
  <si>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</si>
  <si>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</si>
  <si>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</si>
  <si>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</si>
  <si>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</si>
  <si>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</si>
  <si>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</si>
  <si>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</si>
  <si>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</si>
  <si>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</si>
  <si>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</si>
  <si>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</si>
  <si>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</si>
  <si>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</si>
  <si>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</si>
  <si>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</si>
  <si>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</si>
  <si>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</si>
  <si>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</si>
  <si>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</si>
  <si>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</si>
  <si>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</si>
  <si>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</si>
  <si>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</si>
  <si>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</si>
  <si>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</si>
  <si>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</si>
  <si>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</si>
  <si>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</si>
  <si>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</si>
  <si>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</si>
  <si>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</si>
  <si>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</si>
  <si>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</si>
  <si>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</si>
  <si>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</si>
  <si>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</si>
  <si>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</si>
  <si>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</si>
  <si>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</si>
  <si>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</si>
  <si>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</si>
  <si>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</si>
  <si>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</si>
  <si>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</si>
  <si>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</si>
  <si>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</si>
  <si>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</si>
  <si>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</si>
  <si>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</si>
  <si>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</si>
  <si>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</si>
  <si>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</si>
  <si>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</si>
  <si>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</si>
  <si>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</si>
  <si>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</si>
  <si>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</si>
  <si>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</si>
  <si>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</si>
  <si>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</si>
  <si>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</si>
  <si>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</si>
  <si>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</si>
  <si>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</si>
  <si>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</si>
  <si>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</si>
  <si>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</si>
  <si>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</si>
  <si>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</si>
  <si>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</si>
  <si>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</si>
  <si>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</si>
  <si>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</si>
  <si>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</si>
  <si>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</si>
  <si>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</si>
  <si>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</si>
  <si>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</si>
  <si>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</si>
  <si>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</si>
  <si>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</si>
  <si>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</si>
  <si>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</si>
  <si>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</si>
  <si>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</si>
  <si>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</si>
  <si>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</si>
  <si>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</si>
  <si>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</si>
  <si>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</si>
  <si>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</si>
  <si>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</si>
  <si>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</si>
  <si>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</si>
  <si>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</si>
  <si>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</si>
  <si>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</si>
  <si>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</si>
  <si>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</si>
  <si>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</si>
  <si>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</si>
  <si>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</si>
  <si>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</si>
  <si>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</si>
  <si>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</si>
  <si>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</si>
  <si>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</si>
  <si>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</si>
  <si>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</si>
  <si>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</si>
  <si>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</si>
  <si>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</si>
  <si>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</si>
  <si>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</si>
  <si>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</si>
  <si>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</si>
  <si>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</si>
  <si>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</si>
  <si>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</si>
  <si>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</si>
  <si>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</si>
  <si>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</si>
  <si>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</si>
  <si>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</si>
  <si>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</si>
  <si>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</si>
  <si>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</si>
  <si>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</si>
  <si>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</si>
  <si>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</si>
  <si>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</si>
  <si>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</si>
  <si>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</si>
  <si>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</si>
  <si>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</si>
  <si>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</si>
  <si>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</si>
  <si>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</si>
  <si>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</si>
  <si>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</si>
  <si>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</si>
  <si>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</si>
  <si>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</si>
  <si>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</si>
  <si>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</si>
  <si>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</si>
  <si>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</si>
  <si>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</si>
  <si>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</si>
  <si>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</si>
  <si>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</si>
  <si>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</si>
  <si>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</si>
  <si>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</si>
  <si>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</si>
  <si>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</si>
  <si>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</si>
  <si>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</si>
  <si>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</si>
  <si>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</si>
  <si>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</si>
  <si>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</si>
  <si>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</si>
  <si>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</si>
  <si>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</si>
  <si>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</si>
  <si>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</si>
  <si>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</si>
  <si>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</si>
  <si>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</si>
  <si>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</si>
  <si>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</si>
  <si>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</si>
  <si>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</si>
  <si>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</si>
  <si>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</si>
  <si>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</si>
  <si>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</si>
  <si>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</si>
  <si>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</si>
  <si>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</si>
  <si>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</si>
  <si>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</si>
  <si>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</si>
  <si>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</si>
  <si>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</si>
  <si>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</si>
  <si>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</si>
  <si>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</si>
  <si>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</si>
  <si>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</si>
  <si>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</si>
  <si>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</si>
  <si>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</si>
  <si>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</si>
  <si>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</si>
  <si>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</si>
  <si>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</si>
  <si>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</si>
  <si>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</si>
  <si>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</si>
  <si>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</si>
  <si>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</si>
  <si>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</si>
  <si>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</si>
  <si>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</si>
  <si>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</si>
  <si>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</si>
  <si>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</si>
  <si>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</si>
  <si>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</si>
  <si>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</si>
  <si>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</si>
  <si>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</si>
  <si>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</si>
  <si>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</si>
  <si>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</si>
  <si>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</si>
  <si>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</si>
  <si>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</si>
  <si>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</si>
  <si>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</si>
  <si>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</si>
  <si>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</si>
  <si>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</si>
  <si>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</si>
  <si>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</si>
  <si>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</si>
  <si>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</si>
  <si>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</si>
  <si>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</si>
  <si>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</si>
  <si>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</si>
  <si>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</si>
  <si>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</si>
  <si>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</si>
  <si>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</si>
  <si>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</si>
  <si>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</si>
  <si>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</si>
  <si>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</si>
  <si>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</si>
  <si>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</si>
  <si>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</si>
  <si>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</si>
  <si>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</si>
  <si>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</si>
  <si>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</si>
  <si>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</si>
  <si>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</si>
  <si>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</si>
  <si>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</si>
  <si>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</si>
  <si>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</si>
  <si>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</si>
  <si>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</si>
  <si>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</si>
  <si>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</si>
  <si>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</si>
  <si>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</si>
  <si>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</si>
  <si>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</si>
  <si>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</si>
  <si>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</si>
  <si>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</si>
  <si>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</si>
  <si>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</si>
  <si>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</si>
  <si>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</si>
  <si>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</si>
  <si>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</si>
  <si>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</si>
  <si>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</si>
  <si>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</si>
  <si>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</si>
  <si>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</si>
  <si>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</si>
  <si>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</si>
  <si>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</si>
  <si>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</si>
  <si>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</si>
  <si>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</si>
  <si>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</si>
  <si>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</si>
  <si>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</si>
  <si>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</si>
  <si>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</si>
  <si>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</si>
  <si>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</si>
  <si>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</si>
  <si>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</si>
  <si>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</si>
  <si>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</si>
  <si>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</si>
  <si>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</si>
  <si>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</si>
  <si>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</si>
  <si>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</si>
  <si>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</si>
  <si>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</si>
  <si>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</si>
  <si>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</si>
  <si>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</si>
  <si>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</si>
  <si>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</si>
  <si>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</si>
  <si>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</si>
  <si>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</si>
  <si>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</si>
  <si>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</si>
  <si>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</si>
  <si>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</si>
  <si>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</si>
  <si>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</si>
  <si>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</si>
  <si>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</si>
  <si>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</si>
  <si>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</si>
  <si>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</si>
  <si>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</si>
  <si>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</si>
  <si>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</si>
  <si>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</si>
  <si>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</si>
  <si>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</si>
  <si>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</si>
  <si>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</si>
  <si>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</si>
  <si>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</si>
  <si>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</si>
  <si>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</si>
  <si>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</si>
  <si>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</si>
  <si>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</si>
  <si>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</si>
  <si>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</si>
  <si>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</si>
  <si>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</si>
  <si>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</si>
  <si>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</si>
  <si>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</si>
  <si>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</si>
  <si>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</si>
  <si>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</si>
  <si>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</si>
  <si>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</si>
  <si>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</si>
  <si>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</si>
  <si>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</si>
  <si>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</si>
  <si>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</si>
  <si>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</si>
  <si>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</si>
  <si>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</si>
  <si>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</si>
  <si>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</si>
  <si>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</si>
  <si>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</si>
  <si>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</si>
  <si>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</si>
  <si>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</si>
  <si>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</si>
  <si>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</si>
  <si>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</si>
  <si>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</si>
  <si>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</si>
  <si>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</si>
  <si>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</si>
  <si>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</si>
  <si>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</si>
  <si>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</si>
  <si>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</si>
  <si>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</si>
  <si>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</si>
  <si>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</si>
  <si>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</si>
  <si>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</si>
  <si>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</si>
  <si>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</si>
  <si>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</si>
  <si>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</si>
  <si>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</si>
  <si>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</si>
  <si>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</si>
  <si>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</si>
  <si>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</si>
  <si>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</si>
  <si>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</si>
  <si>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</si>
  <si>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</si>
  <si>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</si>
  <si>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</si>
  <si>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</si>
  <si>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</si>
  <si>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</si>
  <si>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</si>
  <si>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</si>
  <si>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</si>
  <si>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</si>
  <si>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</si>
  <si>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</si>
  <si>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</si>
  <si>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</si>
  <si>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</si>
  <si>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</si>
  <si>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</si>
  <si>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</si>
  <si>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</si>
  <si>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</si>
  <si>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</si>
  <si>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</si>
  <si>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</si>
  <si>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</si>
  <si>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</si>
  <si>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</si>
  <si>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</si>
  <si>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</si>
  <si>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</si>
  <si>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</si>
  <si>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</si>
  <si>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</si>
  <si>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</si>
  <si>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</si>
  <si>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</si>
  <si>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</si>
  <si>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</si>
  <si>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</si>
  <si>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</si>
  <si>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</si>
  <si>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</si>
  <si>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</si>
  <si>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</si>
  <si>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</si>
  <si>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</si>
  <si>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</si>
  <si>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</si>
  <si>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</si>
  <si>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</si>
  <si>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</si>
  <si>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</si>
  <si>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</si>
  <si>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</si>
  <si>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</si>
  <si>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</si>
  <si>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</si>
  <si>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</si>
  <si>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</si>
  <si>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</si>
  <si>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</si>
  <si>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</si>
  <si>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</si>
  <si>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</si>
  <si>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</si>
  <si>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</si>
  <si>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</si>
  <si>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</si>
  <si>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</si>
  <si>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</si>
  <si>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</si>
  <si>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</si>
  <si>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</si>
  <si>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</si>
  <si>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</si>
  <si>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</si>
  <si>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</si>
  <si>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</si>
  <si>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</si>
  <si>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</si>
  <si>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</si>
  <si>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</si>
  <si>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</si>
  <si>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</si>
  <si>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</si>
  <si>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</si>
  <si>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</si>
  <si>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</si>
  <si>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</si>
  <si>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</si>
  <si>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</si>
  <si>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</si>
  <si>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</si>
  <si>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</si>
  <si>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</si>
  <si>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</si>
  <si>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</si>
  <si>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</si>
  <si>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</si>
  <si>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</si>
  <si>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</si>
  <si>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</si>
  <si>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</si>
  <si>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</si>
  <si>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</si>
  <si>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</si>
  <si>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</si>
  <si>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</si>
  <si>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</si>
  <si>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</si>
  <si>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</si>
  <si>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</si>
  <si>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</si>
  <si>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</si>
  <si>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</si>
  <si>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</si>
  <si>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</si>
  <si>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</si>
  <si>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</si>
  <si>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</si>
  <si>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</si>
  <si>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</si>
  <si>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</si>
  <si>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</si>
  <si>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</si>
  <si>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</si>
  <si>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</si>
  <si>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</si>
  <si>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</si>
  <si>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</si>
  <si>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</si>
  <si>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</si>
  <si>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</si>
  <si>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</si>
  <si>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</si>
  <si>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</si>
  <si>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</si>
  <si>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</si>
  <si>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</si>
  <si>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</si>
  <si>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</si>
  <si>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</si>
  <si>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</si>
  <si>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</si>
  <si>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</si>
  <si>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</si>
  <si>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</si>
  <si>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</si>
  <si>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</si>
  <si>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</si>
  <si>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</si>
  <si>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</si>
  <si>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</si>
  <si>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</si>
  <si>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</si>
  <si>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</si>
  <si>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</si>
  <si>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</si>
  <si>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</si>
  <si>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</si>
  <si>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</si>
  <si>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</si>
  <si>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</si>
  <si>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</si>
  <si>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</si>
  <si>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</si>
  <si>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</si>
  <si>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</si>
  <si>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</si>
  <si>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</si>
  <si>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</si>
  <si>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</si>
  <si>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</si>
  <si>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</si>
  <si>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</si>
  <si>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</si>
  <si>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</si>
  <si>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</si>
  <si>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</si>
  <si>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</si>
  <si>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</si>
  <si>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</si>
  <si>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</si>
  <si>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</si>
  <si>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</si>
  <si>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</si>
  <si>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</si>
  <si>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</si>
  <si>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</si>
  <si>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</si>
  <si>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</si>
  <si>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</si>
  <si>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</si>
  <si>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</si>
  <si>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</si>
  <si>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</si>
  <si>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</si>
  <si>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</si>
  <si>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</si>
  <si>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</si>
  <si>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</si>
  <si>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</si>
  <si>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</si>
  <si>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</si>
  <si>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</si>
  <si>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</si>
  <si>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</si>
  <si>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</si>
  <si>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</si>
  <si>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</si>
  <si>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</si>
  <si>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</si>
  <si>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</si>
  <si>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</si>
  <si>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</si>
  <si>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</si>
  <si>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</si>
  <si>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</si>
  <si>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</si>
  <si>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</si>
  <si>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</si>
  <si>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</si>
  <si>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</si>
  <si>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</si>
  <si>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</si>
  <si>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</si>
  <si>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</si>
  <si>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</si>
  <si>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</si>
  <si>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</si>
  <si>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</si>
  <si>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</si>
  <si>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</si>
  <si>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</si>
  <si>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</si>
  <si>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</si>
  <si>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</si>
  <si>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</si>
  <si>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</si>
  <si>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</si>
  <si>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</si>
  <si>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</si>
  <si>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</si>
  <si>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</si>
  <si>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</si>
  <si>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</si>
  <si>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</si>
  <si>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</si>
  <si>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</si>
  <si>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</si>
  <si>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</si>
  <si>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</si>
  <si>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</si>
  <si>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</si>
  <si>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</si>
  <si>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</si>
  <si>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</si>
  <si>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</si>
  <si>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</si>
  <si>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</si>
  <si>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</si>
  <si>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</si>
  <si>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</si>
  <si>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</si>
  <si>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</si>
  <si>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</si>
  <si>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</si>
  <si>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</si>
  <si>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</si>
  <si>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</si>
  <si>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</si>
  <si>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</si>
  <si>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</si>
  <si>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</si>
  <si>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</si>
  <si>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</si>
  <si>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</si>
  <si>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</si>
  <si>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</si>
  <si>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</si>
  <si>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</si>
  <si>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</si>
  <si>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</si>
  <si>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</si>
  <si>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</si>
  <si>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</si>
  <si>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</si>
  <si>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</si>
  <si>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</si>
  <si>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</si>
  <si>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</si>
  <si>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</si>
  <si>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</si>
  <si>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</si>
  <si>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</si>
  <si>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</si>
  <si>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</si>
  <si>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</si>
  <si>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</si>
  <si>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</si>
  <si>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</si>
  <si>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</si>
  <si>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</si>
  <si>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</si>
  <si>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</si>
  <si>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</si>
  <si>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</si>
  <si>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</si>
  <si>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</si>
  <si>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</si>
  <si>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</si>
  <si>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</si>
  <si>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</si>
  <si>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</si>
  <si>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</si>
  <si>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</si>
  <si>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</si>
  <si>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</si>
  <si>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</si>
  <si>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</si>
  <si>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</si>
  <si>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</si>
  <si>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</si>
  <si>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</si>
  <si>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</si>
  <si>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</si>
  <si>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</si>
  <si>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</si>
  <si>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</si>
  <si>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</si>
  <si>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</si>
  <si>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</si>
  <si>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</si>
  <si>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</si>
  <si>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</si>
  <si>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</si>
  <si>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</si>
  <si>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</si>
  <si>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</si>
  <si>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</si>
  <si>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</si>
  <si>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</si>
  <si>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</si>
  <si>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</si>
  <si>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</si>
  <si>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</si>
  <si>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</si>
  <si>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</si>
  <si>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</si>
  <si>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</si>
  <si>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</si>
  <si>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</si>
  <si>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</si>
  <si>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</si>
  <si>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</si>
  <si>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</si>
  <si>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</si>
  <si>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</si>
  <si>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</si>
  <si>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</si>
  <si>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</si>
  <si>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</si>
  <si>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</si>
  <si>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</si>
  <si>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</si>
  <si>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</si>
  <si>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</si>
  <si>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</si>
  <si>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</si>
  <si>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</si>
  <si>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</si>
  <si>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</si>
  <si>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</si>
  <si>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</si>
  <si>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</si>
  <si>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</si>
  <si>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</si>
  <si>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</si>
  <si>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</si>
  <si>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</si>
  <si>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</si>
  <si>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</si>
  <si>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</si>
  <si>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</si>
  <si>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</si>
  <si>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</si>
  <si>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</si>
  <si>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</si>
  <si>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</si>
  <si>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</si>
  <si>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</si>
  <si>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</si>
  <si>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</si>
  <si>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</si>
  <si>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</si>
  <si>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</si>
  <si>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</si>
  <si>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</si>
  <si>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</si>
  <si>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</si>
  <si>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</si>
  <si>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</si>
  <si>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</si>
  <si>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</si>
  <si>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</si>
  <si>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</si>
  <si>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</si>
  <si>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</si>
  <si>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</si>
  <si>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</si>
  <si>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</si>
  <si>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</si>
  <si>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</si>
  <si>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</si>
  <si>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</si>
  <si>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</si>
  <si>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</si>
  <si>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</si>
  <si>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</si>
  <si>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</si>
  <si>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</si>
  <si>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</si>
  <si>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</si>
  <si>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</si>
  <si>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</si>
  <si>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</si>
  <si>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</si>
  <si>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</si>
  <si>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</si>
  <si>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</si>
  <si>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</si>
  <si>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</si>
  <si>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</si>
  <si>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</si>
  <si>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</si>
  <si>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</si>
  <si>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</si>
  <si>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</si>
  <si>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</si>
  <si>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</si>
  <si>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</si>
  <si>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</si>
  <si>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</si>
  <si>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</si>
  <si>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</si>
  <si>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</si>
  <si>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</si>
  <si>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</si>
  <si>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</si>
  <si>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</si>
  <si>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</si>
  <si>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</si>
  <si>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</si>
  <si>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</si>
  <si>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</si>
  <si>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</si>
  <si>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</si>
  <si>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</si>
  <si>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</si>
  <si>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</si>
  <si>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</si>
  <si>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</si>
  <si>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</si>
  <si>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</si>
  <si>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</si>
  <si>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</si>
  <si>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</si>
  <si>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</si>
  <si>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</si>
  <si>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</si>
  <si>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</si>
  <si>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</si>
  <si>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</si>
  <si>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</si>
  <si>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</si>
  <si>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</si>
  <si>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</si>
  <si>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</si>
  <si>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</si>
  <si>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</si>
  <si>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</si>
  <si>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</si>
  <si>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</si>
  <si>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</si>
  <si>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</si>
  <si>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</si>
  <si>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</si>
  <si>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</si>
  <si>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</si>
  <si>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</si>
  <si>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</si>
  <si>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</si>
  <si>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</si>
  <si>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</si>
  <si>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</si>
  <si>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</si>
  <si>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</si>
  <si>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</si>
  <si>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</si>
  <si>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</si>
  <si>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</si>
  <si>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</si>
  <si>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</si>
  <si>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</si>
  <si>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</si>
  <si>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</si>
  <si>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</si>
  <si>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</si>
  <si>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</si>
  <si>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</si>
  <si>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</si>
  <si>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</si>
  <si>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</si>
  <si>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</si>
  <si>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</si>
  <si>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</si>
  <si>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</si>
  <si>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</si>
  <si>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</si>
  <si>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</si>
  <si>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</si>
  <si>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</si>
  <si>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</si>
  <si>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</si>
  <si>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</si>
  <si>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</si>
  <si>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</si>
  <si>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</si>
  <si>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</si>
  <si>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</si>
  <si>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</si>
  <si>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</si>
  <si>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</si>
  <si>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</si>
  <si>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</si>
  <si>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</si>
  <si>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</si>
  <si>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</si>
  <si>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</si>
  <si>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</si>
  <si>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</si>
  <si>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</si>
  <si>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</si>
  <si>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</si>
  <si>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</si>
  <si>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</si>
  <si>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</si>
  <si>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</si>
  <si>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</si>
  <si>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</si>
  <si>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</si>
  <si>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</si>
  <si>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</si>
  <si>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</si>
  <si>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</si>
  <si>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</si>
  <si>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</si>
  <si>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</si>
  <si>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</si>
  <si>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</si>
  <si>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</si>
  <si>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</si>
  <si>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</si>
  <si>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</si>
  <si>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</si>
  <si>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</si>
  <si>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</si>
  <si>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</si>
  <si>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</si>
  <si>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</si>
  <si>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</si>
  <si>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</si>
  <si>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</si>
  <si>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</si>
  <si>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</si>
  <si>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</si>
  <si>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</si>
  <si>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</si>
  <si>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</si>
  <si>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</si>
  <si>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</si>
  <si>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</si>
  <si>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</si>
  <si>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</si>
  <si>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</si>
  <si>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</si>
  <si>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</si>
  <si>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</si>
  <si>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</si>
  <si>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</si>
  <si>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</si>
  <si>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</si>
  <si>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</si>
  <si>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</si>
  <si>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</si>
  <si>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</si>
  <si>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</si>
  <si>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</si>
  <si>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</si>
  <si>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</si>
  <si>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</si>
  <si>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</si>
  <si>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</si>
  <si>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</si>
  <si>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</si>
  <si>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</si>
  <si>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</si>
  <si>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</si>
  <si>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</si>
  <si>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</si>
  <si>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</si>
  <si>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</si>
  <si>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</si>
  <si>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</si>
  <si>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</si>
  <si>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</si>
  <si>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</si>
  <si>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</si>
  <si>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</si>
  <si>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</si>
  <si>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</si>
  <si>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</si>
  <si>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</si>
  <si>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</si>
  <si>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</si>
  <si>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</si>
  <si>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</si>
  <si>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</si>
  <si>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</si>
  <si>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</si>
  <si>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</si>
  <si>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</si>
  <si>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</si>
  <si>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</si>
  <si>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</si>
  <si>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</si>
  <si>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</si>
  <si>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</si>
  <si>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</si>
  <si>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</si>
  <si>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</si>
  <si>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</si>
  <si>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</si>
  <si>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</si>
  <si>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</si>
  <si>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</si>
  <si>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</si>
  <si>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</si>
  <si>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</si>
  <si>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</si>
  <si>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</si>
  <si>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</si>
  <si>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</si>
  <si>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</si>
  <si>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</si>
  <si>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</si>
  <si>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</si>
  <si>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</si>
  <si>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</si>
  <si>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</si>
  <si>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</si>
  <si>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</si>
  <si>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</si>
  <si>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</si>
  <si>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</si>
  <si>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</si>
  <si>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</si>
  <si>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</si>
  <si>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</si>
  <si>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</si>
  <si>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</si>
  <si>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</si>
  <si>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</si>
  <si>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</si>
  <si>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</si>
  <si>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</si>
  <si>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</si>
  <si>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</si>
  <si>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</si>
  <si>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</si>
  <si>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</si>
  <si>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</si>
  <si>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</si>
  <si>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</si>
  <si>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</si>
  <si>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</si>
  <si>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</si>
  <si>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</si>
  <si>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</si>
  <si>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</si>
  <si>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</si>
  <si>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</si>
  <si>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</si>
  <si>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</si>
  <si>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</si>
  <si>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</si>
  <si>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</si>
  <si>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</si>
  <si>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</si>
  <si>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</si>
  <si>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</si>
  <si>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</si>
  <si>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</si>
  <si>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</si>
  <si>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</si>
  <si>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</si>
  <si>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</si>
  <si>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</si>
  <si>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</si>
  <si>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</si>
  <si>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</si>
  <si>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</si>
  <si>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</si>
  <si>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</si>
  <si>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</si>
  <si>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</si>
  <si>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</si>
  <si>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</si>
  <si>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</si>
  <si>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</si>
  <si>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</si>
  <si>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</si>
  <si>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</si>
  <si>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</si>
  <si>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</si>
  <si>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</si>
  <si>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</si>
  <si>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</si>
  <si>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</si>
  <si>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</si>
  <si>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</si>
  <si>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</si>
  <si>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</si>
  <si>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</si>
  <si>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</si>
  <si>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</si>
  <si>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</si>
  <si>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</si>
  <si>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</si>
  <si>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</si>
  <si>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</si>
  <si>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</si>
  <si>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</si>
  <si>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</si>
  <si>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</si>
  <si>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</si>
  <si>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</si>
  <si>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</si>
  <si>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</si>
  <si>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</si>
  <si>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</si>
  <si>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</si>
  <si>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</si>
  <si>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</si>
  <si>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</si>
  <si>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</si>
  <si>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</si>
  <si>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</si>
  <si>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</si>
  <si>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</si>
  <si>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</si>
  <si>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</si>
  <si>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</si>
  <si>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</si>
  <si>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</si>
  <si>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</si>
  <si>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</si>
  <si>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</si>
  <si>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</si>
  <si>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</si>
  <si>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</si>
  <si>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</si>
  <si>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</si>
  <si>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</si>
  <si>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</si>
  <si>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</si>
  <si>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</si>
  <si>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</si>
  <si>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</si>
  <si>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</si>
  <si>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</si>
  <si>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</si>
  <si>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</si>
  <si>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</si>
  <si>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</si>
  <si>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</si>
  <si>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</si>
  <si>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</si>
  <si>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</si>
  <si>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</si>
  <si>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</si>
  <si>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</si>
  <si>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</si>
  <si>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</si>
  <si>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</si>
  <si>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</si>
  <si>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</si>
  <si>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</si>
  <si>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</si>
  <si>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</si>
  <si>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</si>
  <si>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</si>
  <si>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</si>
  <si>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</si>
  <si>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</si>
  <si>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</si>
  <si>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</si>
  <si>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</si>
  <si>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</si>
  <si>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</si>
  <si>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</si>
  <si>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</si>
  <si>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</si>
  <si>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</si>
  <si>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</si>
  <si>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</si>
  <si>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</si>
  <si>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</si>
  <si>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</si>
  <si>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</si>
  <si>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</si>
  <si>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</si>
  <si>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</si>
  <si>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</si>
  <si>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</si>
  <si>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</si>
  <si>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</si>
  <si>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</si>
  <si>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</si>
  <si>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</si>
  <si>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</si>
  <si>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</si>
  <si>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</si>
  <si>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</si>
  <si>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</si>
  <si>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</si>
  <si>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</si>
  <si>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</si>
  <si>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</si>
  <si>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</si>
  <si>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</si>
  <si>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</si>
  <si>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</si>
  <si>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</si>
  <si>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</si>
  <si>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</si>
  <si>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</si>
  <si>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</si>
  <si>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</si>
  <si>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</si>
  <si>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</si>
  <si>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</si>
  <si>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</si>
  <si>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</si>
  <si>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</si>
  <si>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</si>
  <si>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</si>
  <si>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</si>
  <si>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</si>
  <si>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</si>
  <si>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</si>
  <si>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</si>
  <si>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</si>
  <si>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</si>
  <si>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</si>
  <si>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</si>
  <si>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</si>
  <si>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</si>
  <si>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</si>
  <si>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</si>
  <si>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</si>
  <si>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</si>
  <si>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</si>
  <si>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</si>
  <si>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</si>
  <si>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</si>
  <si>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</si>
  <si>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</si>
  <si>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</si>
  <si>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</si>
  <si>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</si>
  <si>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</si>
  <si>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</si>
  <si>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</si>
  <si>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</si>
  <si>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</si>
  <si>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</si>
  <si>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</si>
  <si>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</si>
  <si>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</si>
  <si>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</si>
  <si>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</si>
  <si>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</si>
  <si>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</si>
  <si>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</si>
  <si>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</si>
  <si>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</si>
  <si>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</si>
  <si>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</si>
  <si>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</si>
  <si>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</si>
  <si>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</si>
  <si>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</si>
  <si>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</si>
  <si>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</si>
  <si>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</si>
  <si>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</si>
  <si>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</si>
  <si>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</si>
  <si>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</si>
  <si>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</si>
  <si>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</si>
  <si>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</si>
  <si>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</si>
  <si>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</si>
  <si>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</si>
  <si>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</si>
  <si>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</si>
  <si>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</si>
  <si>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</si>
  <si>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</si>
  <si>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</si>
  <si>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</si>
  <si>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</si>
  <si>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</si>
  <si>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</si>
  <si>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</si>
  <si>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</si>
  <si>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</si>
  <si>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</si>
  <si>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</si>
  <si>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</si>
  <si>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</si>
  <si>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</si>
  <si>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</si>
  <si>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</si>
  <si>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</si>
  <si>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</si>
  <si>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</si>
  <si>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</si>
  <si>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</si>
  <si>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</si>
  <si>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</si>
  <si>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</si>
  <si>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</si>
  <si>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</si>
  <si>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</si>
  <si>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</si>
  <si>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</si>
  <si>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</si>
  <si>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</si>
  <si>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</si>
  <si>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</si>
  <si>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</si>
  <si>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</si>
  <si>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</si>
  <si>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</si>
  <si>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</si>
  <si>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</si>
  <si>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</si>
  <si>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</si>
  <si>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</si>
  <si>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</si>
  <si>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</si>
  <si>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</si>
  <si>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</si>
  <si>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</si>
  <si>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</si>
  <si>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</si>
  <si>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</si>
  <si>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</si>
  <si>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</si>
  <si>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</si>
  <si>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</si>
  <si>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</si>
  <si>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</si>
  <si>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</si>
  <si>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</si>
  <si>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</si>
  <si>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</si>
  <si>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</si>
  <si>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</si>
  <si>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</si>
  <si>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</si>
  <si>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</si>
  <si>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</si>
  <si>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</si>
  <si>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</si>
  <si>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</si>
  <si>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</si>
  <si>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</si>
  <si>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</si>
  <si>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</si>
  <si>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</si>
  <si>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</si>
  <si>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</si>
  <si>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</si>
  <si>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</si>
  <si>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</si>
  <si>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</si>
  <si>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</si>
  <si>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</si>
  <si>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</si>
  <si>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</si>
  <si>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</si>
  <si>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</si>
  <si>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</si>
  <si>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</si>
  <si>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</si>
  <si>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</si>
  <si>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</si>
  <si>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</si>
  <si>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</si>
  <si>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</si>
  <si>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</si>
  <si>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</si>
  <si>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</si>
  <si>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</si>
  <si>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</si>
  <si>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</si>
  <si>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</si>
  <si>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</si>
  <si>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</si>
  <si>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</si>
  <si>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</si>
  <si>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</si>
  <si>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</si>
  <si>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</si>
  <si>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</si>
  <si>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</si>
  <si>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</si>
  <si>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</si>
  <si>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</si>
  <si>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</si>
  <si>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</si>
  <si>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</si>
  <si>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</si>
  <si>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</si>
  <si>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</si>
  <si>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</si>
  <si>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</si>
  <si>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</si>
  <si>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</si>
  <si>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</si>
  <si>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</si>
  <si>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</si>
  <si>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</si>
  <si>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</si>
  <si>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</si>
  <si>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</si>
  <si>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</si>
  <si>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</si>
  <si>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</si>
  <si>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</si>
  <si>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</si>
  <si>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</si>
  <si>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</si>
  <si>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</si>
  <si>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</si>
  <si>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</si>
  <si>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</si>
  <si>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</si>
  <si>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</si>
  <si>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</si>
  <si>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</si>
  <si>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</si>
  <si>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</si>
  <si>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</si>
  <si>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</si>
  <si>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</si>
  <si>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</si>
  <si>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</si>
  <si>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</si>
  <si>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</si>
  <si>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</si>
  <si>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</si>
  <si>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</si>
  <si>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</si>
  <si>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</si>
  <si>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</si>
  <si>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</si>
  <si>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</si>
  <si>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</si>
  <si>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</si>
  <si>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</si>
  <si>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</si>
  <si>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</si>
  <si>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</si>
  <si>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</si>
  <si>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</si>
  <si>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</si>
  <si>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</si>
  <si>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</si>
  <si>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</si>
  <si>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</si>
  <si>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</si>
  <si>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</si>
  <si>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</si>
  <si>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</si>
  <si>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</si>
  <si>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</si>
  <si>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</si>
  <si>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</si>
  <si>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</si>
  <si>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</si>
  <si>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</si>
  <si>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</si>
  <si>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</si>
  <si>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</si>
  <si>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</si>
  <si>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</si>
  <si>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</si>
  <si>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</si>
  <si>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</si>
  <si>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</si>
  <si>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</si>
  <si>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</si>
  <si>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</si>
  <si>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</si>
  <si>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</si>
  <si>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</si>
  <si>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</si>
  <si>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</si>
  <si>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</si>
  <si>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</si>
  <si>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</si>
  <si>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</si>
  <si>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</si>
  <si>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</si>
  <si>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</si>
  <si>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</si>
  <si>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</si>
  <si>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</si>
  <si>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</si>
  <si>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</si>
  <si>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</si>
  <si>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</si>
  <si>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</si>
  <si>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</si>
  <si>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</si>
  <si>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</si>
  <si>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</si>
  <si>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</si>
  <si>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</si>
  <si>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</si>
  <si>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</si>
  <si>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</si>
  <si>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</si>
  <si>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</si>
  <si>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</si>
  <si>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</si>
  <si>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</si>
  <si>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</si>
  <si>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</si>
  <si>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</si>
  <si>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</si>
  <si>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</si>
  <si>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</si>
  <si>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</si>
  <si>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</si>
  <si>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</si>
  <si>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</si>
  <si>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</si>
  <si>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</si>
  <si>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</si>
  <si>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</si>
  <si>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</si>
  <si>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</si>
  <si>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</si>
  <si>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</si>
  <si>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</si>
  <si>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</si>
  <si>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</si>
  <si>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</si>
  <si>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</si>
  <si>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</si>
  <si>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</si>
  <si>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</si>
  <si>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</si>
  <si>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</si>
  <si>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</si>
  <si>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</si>
  <si>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</si>
  <si>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</si>
  <si>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</si>
  <si>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</si>
  <si>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</si>
  <si>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</si>
  <si>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</si>
  <si>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</si>
  <si>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</si>
  <si>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</si>
  <si>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</si>
  <si>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</si>
  <si>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</si>
  <si>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</si>
  <si>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</si>
  <si>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</si>
  <si>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</si>
  <si>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</si>
  <si>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</si>
  <si>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</si>
  <si>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</si>
  <si>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</si>
  <si>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</si>
  <si>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</si>
  <si>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</si>
  <si>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</si>
  <si>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</si>
  <si>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</si>
  <si>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</si>
  <si>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</si>
  <si>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</si>
  <si>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</si>
  <si>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</si>
  <si>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</si>
  <si>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</si>
  <si>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</si>
  <si>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</si>
  <si>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</si>
  <si>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</si>
  <si>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</si>
  <si>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</si>
  <si>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</si>
  <si>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</si>
  <si>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</si>
  <si>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</si>
  <si>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</si>
  <si>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</si>
  <si>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</si>
  <si>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</si>
  <si>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</si>
  <si>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</si>
  <si>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</si>
  <si>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</si>
  <si>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</si>
  <si>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</si>
  <si>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</si>
  <si>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</si>
  <si>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</si>
  <si>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</si>
  <si>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</si>
  <si>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</si>
  <si>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</si>
  <si>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</si>
  <si>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</si>
  <si>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</si>
  <si>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</si>
  <si>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</si>
  <si>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</si>
  <si>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</si>
  <si>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</si>
  <si>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</si>
  <si>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</si>
  <si>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</si>
  <si>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</si>
  <si>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</si>
  <si>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</si>
  <si>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</si>
  <si>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</si>
  <si>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</si>
  <si>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</si>
  <si>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</si>
  <si>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</si>
  <si>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</si>
  <si>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</si>
  <si>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</si>
  <si>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</si>
  <si>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</si>
  <si>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</si>
  <si>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</si>
  <si>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</si>
  <si>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</si>
  <si>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</si>
  <si>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</si>
  <si>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</si>
  <si>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</si>
  <si>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</si>
  <si>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</si>
  <si>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</si>
  <si>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</si>
  <si>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</si>
  <si>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</si>
  <si>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</si>
  <si>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</si>
  <si>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</si>
  <si>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</si>
  <si>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</si>
  <si>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</si>
  <si>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</si>
  <si>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</si>
  <si>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</si>
  <si>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</si>
  <si>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</si>
  <si>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</si>
  <si>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</si>
  <si>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</si>
  <si>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</si>
  <si>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</si>
  <si>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</si>
  <si>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</si>
  <si>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</si>
  <si>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</si>
  <si>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</si>
  <si>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</si>
  <si>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</si>
  <si>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</si>
  <si>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</si>
  <si>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</si>
  <si>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</si>
  <si>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</si>
  <si>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</si>
  <si>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</si>
  <si>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</si>
  <si>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</si>
  <si>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</si>
  <si>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</si>
  <si>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</si>
  <si>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</si>
  <si>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</si>
  <si>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</si>
  <si>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</si>
  <si>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</si>
  <si>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</si>
  <si>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</si>
  <si>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</si>
  <si>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</si>
  <si>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</si>
  <si>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</si>
  <si>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</si>
  <si>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</si>
  <si>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</si>
  <si>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</si>
  <si>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</si>
  <si>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</si>
  <si>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</si>
  <si>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</si>
  <si>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</si>
  <si>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</si>
  <si>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</si>
  <si>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</si>
  <si>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</si>
  <si>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</si>
  <si>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</si>
  <si>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</si>
  <si>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</si>
  <si>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</si>
  <si>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</si>
  <si>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</si>
  <si>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</si>
  <si>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</si>
  <si>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</si>
  <si>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</si>
  <si>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</si>
  <si>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</si>
  <si>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</si>
  <si>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</si>
  <si>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</si>
  <si>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</si>
  <si>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</si>
  <si>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</si>
  <si>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</si>
  <si>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</si>
  <si>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</si>
  <si>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</si>
  <si>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</si>
  <si>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</si>
  <si>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</si>
  <si>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</si>
  <si>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</si>
  <si>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</si>
  <si>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</si>
  <si>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</si>
  <si>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</si>
  <si>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</si>
  <si>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</si>
  <si>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</si>
  <si>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</si>
  <si>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</si>
  <si>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</si>
  <si>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</si>
  <si>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</si>
  <si>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</si>
  <si>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</si>
  <si>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</si>
  <si>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</si>
  <si>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</si>
  <si>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</si>
  <si>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</si>
  <si>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</si>
  <si>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</si>
  <si>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</si>
  <si>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</si>
  <si>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</si>
  <si>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</si>
  <si>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</si>
  <si>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</si>
  <si>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</si>
  <si>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</si>
  <si>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</si>
  <si>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</si>
  <si>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</si>
  <si>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</si>
  <si>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</si>
  <si>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</si>
  <si>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</si>
  <si>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</si>
  <si>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</si>
  <si>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</si>
  <si>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</si>
  <si>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</si>
  <si>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</si>
  <si>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</si>
  <si>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</si>
  <si>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</si>
  <si>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</si>
  <si>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</si>
  <si>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</si>
  <si>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</si>
  <si>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</si>
  <si>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</si>
  <si>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</si>
  <si>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</si>
  <si>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</si>
  <si>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</si>
  <si>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</si>
  <si>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</si>
  <si>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</si>
  <si>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</si>
  <si>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</si>
  <si>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</si>
  <si>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</si>
  <si>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</si>
  <si>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</si>
  <si>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</si>
  <si>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</si>
  <si>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</si>
  <si>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</si>
  <si>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</si>
  <si>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</si>
  <si>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</si>
  <si>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</si>
  <si>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</si>
  <si>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</si>
  <si>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</si>
  <si>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</si>
  <si>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</si>
  <si>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</si>
  <si>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</si>
  <si>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</si>
  <si>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</si>
  <si>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</si>
  <si>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</si>
  <si>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</si>
  <si>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</si>
  <si>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</si>
  <si>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</si>
  <si>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</si>
  <si>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</si>
  <si>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</si>
  <si>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</si>
  <si>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</si>
  <si>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</si>
  <si>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</si>
  <si>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</si>
  <si>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</si>
  <si>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</si>
  <si>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</si>
  <si>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</si>
  <si>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</si>
  <si>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</si>
  <si>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</si>
  <si>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</si>
  <si>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</si>
  <si>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</si>
  <si>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</si>
  <si>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</si>
  <si>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</si>
  <si>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</si>
  <si>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</si>
  <si>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</si>
  <si>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</si>
  <si>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</si>
  <si>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</si>
  <si>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</si>
  <si>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</si>
  <si>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</si>
  <si>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</si>
  <si>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</si>
  <si>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</si>
  <si>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</si>
  <si>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</si>
  <si>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</si>
  <si>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</si>
  <si>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</si>
  <si>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</si>
  <si>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</si>
  <si>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</si>
  <si>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</si>
  <si>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</si>
  <si>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</si>
  <si>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</si>
  <si>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</si>
  <si>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</si>
  <si>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</si>
  <si>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</si>
  <si>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</si>
  <si>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</si>
  <si>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</si>
  <si>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</si>
  <si>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</si>
  <si>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</si>
  <si>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</si>
  <si>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</si>
  <si>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</si>
  <si>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</si>
  <si>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</si>
  <si>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</si>
  <si>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</si>
  <si>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</si>
  <si>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</si>
  <si>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</si>
  <si>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</si>
  <si>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</si>
  <si>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</si>
  <si>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</si>
  <si>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</si>
  <si>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</si>
  <si>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</si>
  <si>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</si>
  <si>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</si>
  <si>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</si>
  <si>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</si>
  <si>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</si>
  <si>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</si>
  <si>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</si>
  <si>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</si>
  <si>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</si>
  <si>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</si>
  <si>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</si>
  <si>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</si>
  <si>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</si>
  <si>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</si>
  <si>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</si>
  <si>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</si>
  <si>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</si>
  <si>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</si>
  <si>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</si>
  <si>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</si>
  <si>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</si>
  <si>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</si>
  <si>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</si>
  <si>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</si>
  <si>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</si>
  <si>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</si>
  <si>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</si>
  <si>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</si>
  <si>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</si>
  <si>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</si>
  <si>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</si>
  <si>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</si>
  <si>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</si>
  <si>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</si>
  <si>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</si>
  <si>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</si>
  <si>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</si>
  <si>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</si>
  <si>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</si>
  <si>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</si>
  <si>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</si>
  <si>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</si>
  <si>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</si>
  <si>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</si>
  <si>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</si>
  <si>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</si>
  <si>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</si>
  <si>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</si>
  <si>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</si>
  <si>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</si>
  <si>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</si>
  <si>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</si>
  <si>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</si>
  <si>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</si>
  <si>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</si>
  <si>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</si>
  <si>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</si>
  <si>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</si>
  <si>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</si>
  <si>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</si>
  <si>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</si>
  <si>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</si>
  <si>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</si>
  <si>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</si>
  <si>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</si>
  <si>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</si>
  <si>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</si>
  <si>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</si>
  <si>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</si>
  <si>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</si>
  <si>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</si>
  <si>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</si>
  <si>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</si>
  <si>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</si>
  <si>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</si>
  <si>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</si>
  <si>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</si>
  <si>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</si>
  <si>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</si>
  <si>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</si>
  <si>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</si>
  <si>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</si>
  <si>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</si>
  <si>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</si>
  <si>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</si>
  <si>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</si>
  <si>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</si>
  <si>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</si>
  <si>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</si>
  <si>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</si>
  <si>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</si>
  <si>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</si>
  <si>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</si>
  <si>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</si>
  <si>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</si>
  <si>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</si>
  <si>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</si>
  <si>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</si>
  <si>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</si>
  <si>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</si>
  <si>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</si>
  <si>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</si>
  <si>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</si>
  <si>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</si>
  <si>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</si>
  <si>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</si>
  <si>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</si>
  <si>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</si>
  <si>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</si>
  <si>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</si>
  <si>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</si>
  <si>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</si>
  <si>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</si>
  <si>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</si>
  <si>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</si>
  <si>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</si>
  <si>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</si>
  <si>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</si>
  <si>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</si>
  <si>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</si>
  <si>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</si>
  <si>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</si>
  <si>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</si>
  <si>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</si>
  <si>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</si>
  <si>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</si>
  <si>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</si>
  <si>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</si>
  <si>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</si>
  <si>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</si>
  <si>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</si>
  <si>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</si>
  <si>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</si>
  <si>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</si>
  <si>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</si>
  <si>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</si>
  <si>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</si>
  <si>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</si>
  <si>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</si>
  <si>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</si>
  <si>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</si>
  <si>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</si>
  <si>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</si>
  <si>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</si>
  <si>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</si>
  <si>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</si>
  <si>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</si>
  <si>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</si>
  <si>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</si>
  <si>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</si>
  <si>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</si>
  <si>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</si>
  <si>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</si>
  <si>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</si>
  <si>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</si>
  <si>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</si>
  <si>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</si>
  <si>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</si>
  <si>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</si>
  <si>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</si>
  <si>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</si>
  <si>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</si>
  <si>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</si>
  <si>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</si>
  <si>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</si>
  <si>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</si>
  <si>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</si>
  <si>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</si>
  <si>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</si>
  <si>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</si>
  <si>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</si>
  <si>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</si>
  <si>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</si>
  <si>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</si>
  <si>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</si>
  <si>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</si>
  <si>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</si>
  <si>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</si>
  <si>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</si>
  <si>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</si>
  <si>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</si>
  <si>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</si>
  <si>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</si>
  <si>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</si>
  <si>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</si>
  <si>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</si>
  <si>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</si>
  <si>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</si>
  <si>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</si>
  <si>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</si>
  <si>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</si>
  <si>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</si>
  <si>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</si>
  <si>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</si>
  <si>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</si>
  <si>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</si>
  <si>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</si>
  <si>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</si>
  <si>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</si>
  <si>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</si>
  <si>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</si>
  <si>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</si>
  <si>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</si>
  <si>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</si>
  <si>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</si>
  <si>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</si>
  <si>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</si>
  <si>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</si>
  <si>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</si>
  <si>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</si>
  <si>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</si>
  <si>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</si>
  <si>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</si>
  <si>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</si>
  <si>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</si>
  <si>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</si>
  <si>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</si>
  <si>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</si>
  <si>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</si>
  <si>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</si>
  <si>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</si>
  <si>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</si>
  <si>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</si>
  <si>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</si>
  <si>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</si>
  <si>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</si>
  <si>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</si>
  <si>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</si>
  <si>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</si>
  <si>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</si>
  <si>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</si>
  <si>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</si>
  <si>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</si>
  <si>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</si>
  <si>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</si>
  <si>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</si>
  <si>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</si>
  <si>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</si>
  <si>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</si>
  <si>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</si>
  <si>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</si>
  <si>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</si>
  <si>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</si>
  <si>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</si>
  <si>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</si>
  <si>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</si>
  <si>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</si>
  <si>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</si>
  <si>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</si>
  <si>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</si>
  <si>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</si>
  <si>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</si>
  <si>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</si>
  <si>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</si>
  <si>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</si>
  <si>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</si>
  <si>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</si>
  <si>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</si>
  <si>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</si>
  <si>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</si>
  <si>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</si>
  <si>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</si>
  <si>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</si>
  <si>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</si>
  <si>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</si>
  <si>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</si>
  <si>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</si>
  <si>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</si>
  <si>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</si>
  <si>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</si>
  <si>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</si>
  <si>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</si>
  <si>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</si>
  <si>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</si>
  <si>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</si>
  <si>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</si>
  <si>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</si>
  <si>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</si>
  <si>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</si>
  <si>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</si>
  <si>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</si>
  <si>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</si>
  <si>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</si>
  <si>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</si>
  <si>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</si>
  <si>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</si>
  <si>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</si>
  <si>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</si>
  <si>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</si>
  <si>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</si>
  <si>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</si>
  <si>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</si>
  <si>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</si>
  <si>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</si>
  <si>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</si>
  <si>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</si>
  <si>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</si>
  <si>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</si>
  <si>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</si>
  <si>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</si>
  <si>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</si>
  <si>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</si>
  <si>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</si>
  <si>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</si>
  <si>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</si>
  <si>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</si>
  <si>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</si>
  <si>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</si>
  <si>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</si>
  <si>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</si>
  <si>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</si>
  <si>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</si>
  <si>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</si>
  <si>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</si>
  <si>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</si>
  <si>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</si>
  <si>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</si>
  <si>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</si>
  <si>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</si>
  <si>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</si>
  <si>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</si>
  <si>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</si>
  <si>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</si>
  <si>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</si>
  <si>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</si>
  <si>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</si>
  <si>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</si>
  <si>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</si>
  <si>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</si>
  <si>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</si>
  <si>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</si>
  <si>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</si>
  <si>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</si>
  <si>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</si>
  <si>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</si>
  <si>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</si>
  <si>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</si>
  <si>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</si>
  <si>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</si>
  <si>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</si>
  <si>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</si>
  <si>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</si>
  <si>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</si>
  <si>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</si>
  <si>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</si>
  <si>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</si>
  <si>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</si>
  <si>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</si>
  <si>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</si>
  <si>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</si>
  <si>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</si>
  <si>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</si>
  <si>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</si>
  <si>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</si>
  <si>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</si>
  <si>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</si>
  <si>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</si>
  <si>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</si>
  <si>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</si>
  <si>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</si>
  <si>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</si>
  <si>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</si>
  <si>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</si>
  <si>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</si>
  <si>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</si>
  <si>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</si>
  <si>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</si>
  <si>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</si>
  <si>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</si>
  <si>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</si>
  <si>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</si>
  <si>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</si>
  <si>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</si>
  <si>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</si>
  <si>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</si>
  <si>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</si>
  <si>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</si>
  <si>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</si>
  <si>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</si>
  <si>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</si>
  <si>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</si>
  <si>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</si>
  <si>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</si>
  <si>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</si>
  <si>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</si>
  <si>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</si>
  <si>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</si>
  <si>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</si>
  <si>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</si>
  <si>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</si>
  <si>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</si>
  <si>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</si>
  <si>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</si>
  <si>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</si>
  <si>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</si>
  <si>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</si>
  <si>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</si>
  <si>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</si>
  <si>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</si>
  <si>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</si>
  <si>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</si>
  <si>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</si>
  <si>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</si>
  <si>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</si>
  <si>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</si>
  <si>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</si>
  <si>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</si>
  <si>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</si>
  <si>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</si>
  <si>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</si>
  <si>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</si>
  <si>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</si>
  <si>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</si>
  <si>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</si>
  <si>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</si>
  <si>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</si>
  <si>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</si>
  <si>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</si>
  <si>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</si>
  <si>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</si>
  <si>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</si>
  <si>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</si>
  <si>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</si>
  <si>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</si>
  <si>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</si>
  <si>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</si>
  <si>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</si>
  <si>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</si>
  <si>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</si>
  <si>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</si>
  <si>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</si>
  <si>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</si>
  <si>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</si>
  <si>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</si>
  <si>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</si>
  <si>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</si>
  <si>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</si>
  <si>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</si>
  <si>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</si>
  <si>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</si>
  <si>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</si>
  <si>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</si>
  <si>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</si>
  <si>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</si>
  <si>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</si>
  <si>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</si>
  <si>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</si>
  <si>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</si>
  <si>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</si>
  <si>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</si>
  <si>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</si>
  <si>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</si>
  <si>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</si>
  <si>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</si>
  <si>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</si>
  <si>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</si>
  <si>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</si>
  <si>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</si>
  <si>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</si>
  <si>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</si>
  <si>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</si>
  <si>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</si>
  <si>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</si>
  <si>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</si>
  <si>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</si>
  <si>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</si>
  <si>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</si>
  <si>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</si>
  <si>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</si>
  <si>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</si>
  <si>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</si>
  <si>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</si>
  <si>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</si>
  <si>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</si>
  <si>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</si>
  <si>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</si>
  <si>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</si>
  <si>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</si>
  <si>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</si>
  <si>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</si>
  <si>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</si>
  <si>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</si>
  <si>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</si>
  <si>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</si>
  <si>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</si>
  <si>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</si>
  <si>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</si>
  <si>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</si>
  <si>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</si>
  <si>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</si>
  <si>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</si>
  <si>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</si>
  <si>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</si>
  <si>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</si>
  <si>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</si>
  <si>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</si>
  <si>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</si>
  <si>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</si>
  <si>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</si>
  <si>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</si>
  <si>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</si>
  <si>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</si>
  <si>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</si>
  <si>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</si>
  <si>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</si>
  <si>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</si>
  <si>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</si>
  <si>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</si>
  <si>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</si>
  <si>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</si>
  <si>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</si>
  <si>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</si>
  <si>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</si>
  <si>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</si>
  <si>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</si>
  <si>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</si>
  <si>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</si>
  <si>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</si>
  <si>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</si>
  <si>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</si>
  <si>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</si>
  <si>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</si>
  <si>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</si>
  <si>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</si>
  <si>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</si>
  <si>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</si>
  <si>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</si>
  <si>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</si>
  <si>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</si>
  <si>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</si>
  <si>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</si>
  <si>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</si>
  <si>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</si>
  <si>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</si>
  <si>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</si>
  <si>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</si>
  <si>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</si>
  <si>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</si>
  <si>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</si>
  <si>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</si>
  <si>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</si>
  <si>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</si>
  <si>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</si>
  <si>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</si>
  <si>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</si>
  <si>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</si>
  <si>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</si>
  <si>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</si>
  <si>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</si>
  <si>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</si>
  <si>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</si>
  <si>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</si>
  <si>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</si>
  <si>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</si>
  <si>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</si>
  <si>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</si>
  <si>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</si>
  <si>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</si>
  <si>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</si>
  <si>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</si>
  <si>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</si>
  <si>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</si>
  <si>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</si>
  <si>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</si>
  <si>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</si>
  <si>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</si>
  <si>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</si>
  <si>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</si>
  <si>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</si>
  <si>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</si>
  <si>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</si>
  <si>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</si>
  <si>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</si>
  <si>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</si>
  <si>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</si>
  <si>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</si>
  <si>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</si>
  <si>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</si>
  <si>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</si>
  <si>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</si>
  <si>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</si>
  <si>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</si>
  <si>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</si>
  <si>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</si>
  <si>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</si>
  <si>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</si>
  <si>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</si>
  <si>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</si>
  <si>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</si>
  <si>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</si>
  <si>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</si>
  <si>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</si>
  <si>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</si>
  <si>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</si>
  <si>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</si>
  <si>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</si>
  <si>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</si>
  <si>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</si>
  <si>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</si>
  <si>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</si>
  <si>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</si>
  <si>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</si>
  <si>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</si>
  <si>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</si>
  <si>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</si>
  <si>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</si>
  <si>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</si>
  <si>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</si>
  <si>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</si>
  <si>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</si>
  <si>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</si>
  <si>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</si>
  <si>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</si>
  <si>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</si>
  <si>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</si>
  <si>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</si>
  <si>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</si>
  <si>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</si>
  <si>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</si>
  <si>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</si>
  <si>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</si>
  <si>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</si>
  <si>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</si>
  <si>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</si>
  <si>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</si>
  <si>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</si>
  <si>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</si>
  <si>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</si>
  <si>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</si>
  <si>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</si>
  <si>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</si>
  <si>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</si>
  <si>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</si>
  <si>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</si>
  <si>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</si>
  <si>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</si>
  <si>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</si>
  <si>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</si>
  <si>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</si>
  <si>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</si>
  <si>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</si>
  <si>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</si>
  <si>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</si>
  <si>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</si>
  <si>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</si>
  <si>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</si>
  <si>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</si>
  <si>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</si>
  <si>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</si>
  <si>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</si>
  <si>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</si>
  <si>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</si>
  <si>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</si>
  <si>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</si>
  <si>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</si>
  <si>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</si>
  <si>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</si>
  <si>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</si>
  <si>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</si>
  <si>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</si>
  <si>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</si>
  <si>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</si>
  <si>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</si>
  <si>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</si>
  <si>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</si>
  <si>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</si>
  <si>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</si>
  <si>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</si>
  <si>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</si>
  <si>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</si>
  <si>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</si>
  <si>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</si>
  <si>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</si>
  <si>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</si>
  <si>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</si>
  <si>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</si>
  <si>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</si>
  <si>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</si>
  <si>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</si>
  <si>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</si>
  <si>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</si>
  <si>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</si>
  <si>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</si>
  <si>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</si>
  <si>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</si>
  <si>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</si>
  <si>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</si>
  <si>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</si>
  <si>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</si>
  <si>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</si>
  <si>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</si>
  <si>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</si>
  <si>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</si>
  <si>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</si>
  <si>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</si>
  <si>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</si>
  <si>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</si>
  <si>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</si>
  <si>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</si>
  <si>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</si>
  <si>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</si>
  <si>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</si>
  <si>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</si>
  <si>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</si>
  <si>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</si>
  <si>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</si>
  <si>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</si>
  <si>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</si>
  <si>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</si>
  <si>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</si>
  <si>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</si>
  <si>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</si>
  <si>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</si>
  <si>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</si>
  <si>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</si>
  <si>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</si>
  <si>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</si>
  <si>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</si>
  <si>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</si>
  <si>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</si>
  <si>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</si>
  <si>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</si>
  <si>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</si>
  <si>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</si>
  <si>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</si>
  <si>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</si>
  <si>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</si>
  <si>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</si>
  <si>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</si>
  <si>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</si>
  <si>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</si>
  <si>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</si>
  <si>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</si>
  <si>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</si>
  <si>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</si>
  <si>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</si>
  <si>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</si>
  <si>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</si>
  <si>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</si>
  <si>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</si>
  <si>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</si>
  <si>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</si>
  <si>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</si>
  <si>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</si>
  <si>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</si>
  <si>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</si>
  <si>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</si>
  <si>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</si>
  <si>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</si>
  <si>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</si>
  <si>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</si>
  <si>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</si>
  <si>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</si>
  <si>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</si>
  <si>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</si>
  <si>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</si>
  <si>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</si>
  <si>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</si>
  <si>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</si>
  <si>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</si>
  <si>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</si>
  <si>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</si>
  <si>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</si>
  <si>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</si>
  <si>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</si>
  <si>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</si>
  <si>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</si>
  <si>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</si>
  <si>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</si>
  <si>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</si>
  <si>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</si>
  <si>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</si>
  <si>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</si>
  <si>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</si>
  <si>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</si>
  <si>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</si>
  <si>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</si>
  <si>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</si>
  <si>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</si>
  <si>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</si>
  <si>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</si>
  <si>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</si>
  <si>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</si>
  <si>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</si>
  <si>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</si>
  <si>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</si>
  <si>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</si>
  <si>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</si>
  <si>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</si>
  <si>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</si>
  <si>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</si>
  <si>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</si>
  <si>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</si>
  <si>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</si>
  <si>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</si>
  <si>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</si>
  <si>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</si>
  <si>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</si>
  <si>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</si>
  <si>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</si>
  <si>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</si>
  <si>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</si>
  <si>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</si>
  <si>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</si>
  <si>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</si>
  <si>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</si>
  <si>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</si>
  <si>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</si>
  <si>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</si>
  <si>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</si>
  <si>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</si>
  <si>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</si>
  <si>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</si>
  <si>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</si>
  <si>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</si>
  <si>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</si>
  <si>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</si>
  <si>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</si>
  <si>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</si>
  <si>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</si>
  <si>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</si>
  <si>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</si>
  <si>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</si>
  <si>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</si>
  <si>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</si>
  <si>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</si>
  <si>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</si>
  <si>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</si>
  <si>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</si>
  <si>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</si>
  <si>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</si>
  <si>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</si>
  <si>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</si>
  <si>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</si>
  <si>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</si>
  <si>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</si>
  <si>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</si>
  <si>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</si>
  <si>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</si>
  <si>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</si>
  <si>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</si>
  <si>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</si>
  <si>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</si>
  <si>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</si>
  <si>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</si>
  <si>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</si>
  <si>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</si>
  <si>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</si>
  <si>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</si>
  <si>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</si>
  <si>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</si>
  <si>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</si>
  <si>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</si>
  <si>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</si>
  <si>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</si>
  <si>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</si>
  <si>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</si>
  <si>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</si>
  <si>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</si>
  <si>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</si>
  <si>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</si>
  <si>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</si>
  <si>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</si>
  <si>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</si>
  <si>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</si>
  <si>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</si>
  <si>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</si>
  <si>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</si>
  <si>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</si>
  <si>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</si>
  <si>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</si>
  <si>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</si>
  <si>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</si>
  <si>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</si>
  <si>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</si>
  <si>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</si>
  <si>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</si>
  <si>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</si>
  <si>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</si>
  <si>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</si>
  <si>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</si>
  <si>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</si>
  <si>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</si>
  <si>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</si>
  <si>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</si>
  <si>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</si>
  <si>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</si>
  <si>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</si>
  <si>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</si>
  <si>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</si>
  <si>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</si>
  <si>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</si>
  <si>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</si>
  <si>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</si>
  <si>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</si>
  <si>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</si>
  <si>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</si>
  <si>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</si>
  <si>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</si>
  <si>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</si>
  <si>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</si>
  <si>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</si>
  <si>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</si>
  <si>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</si>
  <si>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</si>
  <si>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</si>
  <si>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</si>
  <si>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</si>
  <si>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</si>
  <si>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</si>
  <si>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</si>
  <si>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</si>
  <si>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</si>
  <si>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</si>
  <si>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</si>
  <si>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</si>
  <si>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</si>
  <si>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</si>
  <si>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</si>
  <si>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</si>
  <si>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</si>
  <si>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</si>
  <si>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</si>
  <si>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</si>
  <si>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</si>
  <si>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</si>
  <si>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</si>
  <si>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</si>
  <si>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</si>
  <si>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</si>
  <si>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</si>
  <si>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</si>
  <si>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</si>
  <si>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</si>
  <si>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</si>
  <si>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</si>
  <si>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</si>
  <si>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</si>
  <si>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</si>
  <si>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</si>
  <si>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</si>
  <si>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</si>
  <si>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</si>
  <si>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</si>
  <si>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</si>
  <si>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</si>
  <si>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</si>
  <si>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</si>
  <si>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</si>
  <si>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</si>
  <si>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</si>
  <si>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</si>
  <si>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</si>
  <si>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</si>
  <si>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</si>
  <si>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</si>
  <si>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</si>
  <si>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</si>
  <si>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</si>
  <si>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</si>
  <si>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</si>
  <si>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</si>
  <si>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</si>
  <si>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</si>
  <si>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</si>
  <si>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</si>
  <si>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</si>
  <si>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</si>
  <si>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</si>
  <si>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</si>
  <si>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</si>
  <si>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</si>
  <si>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</si>
  <si>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</si>
  <si>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</si>
  <si>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</si>
  <si>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</si>
  <si>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</si>
  <si>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</si>
  <si>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</si>
  <si>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</si>
  <si>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</si>
  <si>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</si>
  <si>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</si>
  <si>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</si>
  <si>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</si>
  <si>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</si>
  <si>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</si>
  <si>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</si>
  <si>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</si>
  <si>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</si>
  <si>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</si>
  <si>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</si>
  <si>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</si>
  <si>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</si>
  <si>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</si>
  <si>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</si>
  <si>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</si>
  <si>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</si>
  <si>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</si>
  <si>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</si>
  <si>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</si>
  <si>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</si>
  <si>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</si>
  <si>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</si>
  <si>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</si>
  <si>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</si>
  <si>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</si>
  <si>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</si>
  <si>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</si>
  <si>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</si>
  <si>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</si>
  <si>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</si>
  <si>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</si>
  <si>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</si>
  <si>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</si>
  <si>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</si>
  <si>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</si>
  <si>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</si>
  <si>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</si>
  <si>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</si>
  <si>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</si>
  <si>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</si>
  <si>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</si>
  <si>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</si>
  <si>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</si>
  <si>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</si>
  <si>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</si>
  <si>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</si>
  <si>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</si>
  <si>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</si>
  <si>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</si>
  <si>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</si>
  <si>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</si>
  <si>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</si>
  <si>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</si>
  <si>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</si>
  <si>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</si>
  <si>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</si>
  <si>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</si>
  <si>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</si>
  <si>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</si>
  <si>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</si>
  <si>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</si>
  <si>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</si>
  <si>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</si>
  <si>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</si>
  <si>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</si>
  <si>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</si>
  <si>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</si>
  <si>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</si>
  <si>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</si>
  <si>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</si>
  <si>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</si>
  <si>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</si>
  <si>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</si>
  <si>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</si>
  <si>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</si>
  <si>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</si>
  <si>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</si>
  <si>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</si>
  <si>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</si>
  <si>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</si>
  <si>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</si>
  <si>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</si>
  <si>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</si>
  <si>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</si>
  <si>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</si>
  <si>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</si>
  <si>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</si>
  <si>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</si>
  <si>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</si>
  <si>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</si>
  <si>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</si>
  <si>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</si>
  <si>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</si>
  <si>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</si>
  <si>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</si>
  <si>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</si>
  <si>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</si>
  <si>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</si>
  <si>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</si>
  <si>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</si>
  <si>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</si>
  <si>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</si>
  <si>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</si>
  <si>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</si>
  <si>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</si>
  <si>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</si>
  <si>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</si>
  <si>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</si>
  <si>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</si>
  <si>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</si>
  <si>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</si>
  <si>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</si>
  <si>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</si>
  <si>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</si>
  <si>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</si>
  <si>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</si>
  <si>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</si>
  <si>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</si>
  <si>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</si>
  <si>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</si>
  <si>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</si>
  <si>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</si>
  <si>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</si>
  <si>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</si>
  <si>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</si>
  <si>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</si>
  <si>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</si>
  <si>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</si>
  <si>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</si>
  <si>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</si>
  <si>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</si>
  <si>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</si>
  <si>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</si>
  <si>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</si>
  <si>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</si>
  <si>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</si>
  <si>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</si>
  <si>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</si>
  <si>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</si>
  <si>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</si>
  <si>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</si>
  <si>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</si>
  <si>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</si>
  <si>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</si>
  <si>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</si>
  <si>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</si>
  <si>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</si>
  <si>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</si>
  <si>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</si>
  <si>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</si>
  <si>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</si>
  <si>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</si>
  <si>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</si>
  <si>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</si>
  <si>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</si>
  <si>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</si>
  <si>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</si>
  <si>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</si>
  <si>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</si>
  <si>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</si>
  <si>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</si>
  <si>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</si>
  <si>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</si>
  <si>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</si>
  <si>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</si>
  <si>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</si>
  <si>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</si>
  <si>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</si>
  <si>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</si>
  <si>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</si>
  <si>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</si>
  <si>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</si>
  <si>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</si>
  <si>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</si>
  <si>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</si>
  <si>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</si>
  <si>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</si>
  <si>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</si>
  <si>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</si>
  <si>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</si>
  <si>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</si>
  <si>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</si>
  <si>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</si>
  <si>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</si>
  <si>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</si>
  <si>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</si>
  <si>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</si>
  <si>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</si>
  <si>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</si>
  <si>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</si>
  <si>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</si>
  <si>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</si>
  <si>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</si>
  <si>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</si>
  <si>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</si>
  <si>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</si>
  <si>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</si>
  <si>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</si>
  <si>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</si>
  <si>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</si>
  <si>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</si>
  <si>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</si>
  <si>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</si>
  <si>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</si>
  <si>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</si>
  <si>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</si>
  <si>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</si>
  <si>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</si>
  <si>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</si>
  <si>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</si>
  <si>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</si>
  <si>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</si>
  <si>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</si>
  <si>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</si>
  <si>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</si>
  <si>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</si>
  <si>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</si>
  <si>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</si>
  <si>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</si>
  <si>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</si>
  <si>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</si>
  <si>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</si>
  <si>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</si>
  <si>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</si>
  <si>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</si>
  <si>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</si>
  <si>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</si>
  <si>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</si>
  <si>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</si>
  <si>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</si>
  <si>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</si>
  <si>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</si>
  <si>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</si>
  <si>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</si>
  <si>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</si>
  <si>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</si>
  <si>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</si>
  <si>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</si>
  <si>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</si>
  <si>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</si>
  <si>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</si>
  <si>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</si>
  <si>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</si>
  <si>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</si>
  <si>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</si>
  <si>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</si>
  <si>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</si>
  <si>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</si>
  <si>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</si>
  <si>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</si>
  <si>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</si>
  <si>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</si>
  <si>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</si>
  <si>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</si>
  <si>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</si>
  <si>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</si>
  <si>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</si>
  <si>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</si>
  <si>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</si>
  <si>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</si>
  <si>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</si>
  <si>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</si>
  <si>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</si>
  <si>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</si>
  <si>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</si>
  <si>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</si>
  <si>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</si>
  <si>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</si>
  <si>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</si>
  <si>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</si>
  <si>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</si>
  <si>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</si>
  <si>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</si>
  <si>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</si>
  <si>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</si>
  <si>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</si>
  <si>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</si>
  <si>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</si>
  <si>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</si>
  <si>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</si>
  <si>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</si>
  <si>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</si>
  <si>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</si>
  <si>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</si>
  <si>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</si>
  <si>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</si>
  <si>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</si>
  <si>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</si>
  <si>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</si>
  <si>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</si>
  <si>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</si>
  <si>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</si>
  <si>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</si>
  <si>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</si>
  <si>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</si>
  <si>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</si>
  <si>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</si>
  <si>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</si>
  <si>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</si>
  <si>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</si>
  <si>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</si>
  <si>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</si>
  <si>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</si>
  <si>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</si>
  <si>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</si>
  <si>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</si>
  <si>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</si>
  <si>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</si>
  <si>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</si>
  <si>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</si>
  <si>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</si>
  <si>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</si>
  <si>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</si>
  <si>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</si>
  <si>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</si>
  <si>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</si>
  <si>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</si>
  <si>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</si>
  <si>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</si>
  <si>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</si>
  <si>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</si>
  <si>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</si>
  <si>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</si>
  <si>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</si>
  <si>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</si>
  <si>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</si>
  <si>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</si>
  <si>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</si>
  <si>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</si>
  <si>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</si>
  <si>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</si>
  <si>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</si>
  <si>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</si>
  <si>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</si>
  <si>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</si>
  <si>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</si>
  <si>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</si>
  <si>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</si>
  <si>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</si>
  <si>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</si>
  <si>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</si>
  <si>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</si>
  <si>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</si>
  <si>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</si>
  <si>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</si>
  <si>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</si>
  <si>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</si>
  <si>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</si>
  <si>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</si>
  <si>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</si>
  <si>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</si>
  <si>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</si>
  <si>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</si>
  <si>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</si>
  <si>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</si>
  <si>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</si>
  <si>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</si>
  <si>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</si>
  <si>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</si>
  <si>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</si>
  <si>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</si>
  <si>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</si>
  <si>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</si>
  <si>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</si>
  <si>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</si>
  <si>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</si>
  <si>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</si>
  <si>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</si>
  <si>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</si>
  <si>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</si>
  <si>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</si>
  <si>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</si>
  <si>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</si>
  <si>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</si>
  <si>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</si>
  <si>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</si>
  <si>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</si>
  <si>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</si>
  <si>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</si>
  <si>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</si>
  <si>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</si>
  <si>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</si>
  <si>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</si>
  <si>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</si>
  <si>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</si>
  <si>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</si>
  <si>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</si>
  <si>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</si>
  <si>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</si>
  <si>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</si>
  <si>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</si>
  <si>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</si>
  <si>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</si>
  <si>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</si>
  <si>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</si>
  <si>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</si>
  <si>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</si>
  <si>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</si>
  <si>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</si>
  <si>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</si>
  <si>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</si>
  <si>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</si>
  <si>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</si>
  <si>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</si>
  <si>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</si>
  <si>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</si>
  <si>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</si>
  <si>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</si>
  <si>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</si>
  <si>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</si>
  <si>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</si>
  <si>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</si>
  <si>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</si>
  <si>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</si>
  <si>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</si>
  <si>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</si>
  <si>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</si>
  <si>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</si>
  <si>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</si>
  <si>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</si>
  <si>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</si>
  <si>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</si>
  <si>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</si>
  <si>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</si>
  <si>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</si>
  <si>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</si>
  <si>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</si>
  <si>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</si>
  <si>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</si>
  <si>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</si>
  <si>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</si>
  <si>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</si>
  <si>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</si>
  <si>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</si>
  <si>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</si>
  <si>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</si>
  <si>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</si>
  <si>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</si>
  <si>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</si>
  <si>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</si>
  <si>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</si>
  <si>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</si>
  <si>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</si>
  <si>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</si>
  <si>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</si>
  <si>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</si>
  <si>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</si>
  <si>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</si>
  <si>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</si>
  <si>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</si>
  <si>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</si>
  <si>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</si>
  <si>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</si>
  <si>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</si>
  <si>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</si>
  <si>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</si>
  <si>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</si>
  <si>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</si>
  <si>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</si>
  <si>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</si>
  <si>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</si>
  <si>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</si>
  <si>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</si>
  <si>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</si>
  <si>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</si>
  <si>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</si>
  <si>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</si>
  <si>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</si>
  <si>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</si>
  <si>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</si>
  <si>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</si>
  <si>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</si>
  <si>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</si>
  <si>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</si>
  <si>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</si>
  <si>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</si>
  <si>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</si>
  <si>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</si>
  <si>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</si>
  <si>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</si>
  <si>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</si>
  <si>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</si>
  <si>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</si>
  <si>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</si>
  <si>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</si>
  <si>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</si>
  <si>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</si>
  <si>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</si>
  <si>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</si>
  <si>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</si>
  <si>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</si>
  <si>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</si>
  <si>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</si>
  <si>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</si>
  <si>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</si>
  <si>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</si>
  <si>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</si>
  <si>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</si>
  <si>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</si>
  <si>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</si>
  <si>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</si>
  <si>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</si>
  <si>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</si>
  <si>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</si>
  <si>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</si>
  <si>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</si>
  <si>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</si>
  <si>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</si>
  <si>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</si>
  <si>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</si>
  <si>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</si>
  <si>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</si>
  <si>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</si>
  <si>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</si>
  <si>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</si>
  <si>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</si>
  <si>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</si>
  <si>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</si>
  <si>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</si>
  <si>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</si>
  <si>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</si>
  <si>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</si>
  <si>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</si>
  <si>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</si>
  <si>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</si>
  <si>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</si>
  <si>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</si>
  <si>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</si>
  <si>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</si>
  <si>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</si>
  <si>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</si>
  <si>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</si>
  <si>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</si>
  <si>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</si>
  <si>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</si>
  <si>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</si>
  <si>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</si>
  <si>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</si>
  <si>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</si>
  <si>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</si>
  <si>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</si>
  <si>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</si>
  <si>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</si>
  <si>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</si>
  <si>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</si>
  <si>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</si>
  <si>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</si>
  <si>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</si>
  <si>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</si>
  <si>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</si>
  <si>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</si>
  <si>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</si>
  <si>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</si>
  <si>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</si>
  <si>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</si>
  <si>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</si>
  <si>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</si>
  <si>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</si>
  <si>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</si>
  <si>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</si>
  <si>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</si>
  <si>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</si>
  <si>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</si>
  <si>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</si>
  <si>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</si>
  <si>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</si>
  <si>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</si>
  <si>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</si>
  <si>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</si>
  <si>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</si>
  <si>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</si>
  <si>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</si>
  <si>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</si>
  <si>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</si>
  <si>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</si>
  <si>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</si>
  <si>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</si>
  <si>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</si>
  <si>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</si>
  <si>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</si>
  <si>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</si>
  <si>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</si>
  <si>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</si>
  <si>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</si>
  <si>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</si>
  <si>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</si>
  <si>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</si>
  <si>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</si>
  <si>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</si>
  <si>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</si>
  <si>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</si>
  <si>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</si>
  <si>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</si>
  <si>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</si>
  <si>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</si>
  <si>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</si>
  <si>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</si>
  <si>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</si>
  <si>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</si>
  <si>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</si>
  <si>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</si>
  <si>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</si>
  <si>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</si>
  <si>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</si>
  <si>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</si>
  <si>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</si>
  <si>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</si>
  <si>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</si>
  <si>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</si>
  <si>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</si>
  <si>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</si>
  <si>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</si>
  <si>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</si>
  <si>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</si>
  <si>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</si>
  <si>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</si>
  <si>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</si>
  <si>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</si>
  <si>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</si>
  <si>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</si>
  <si>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</si>
  <si>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</si>
  <si>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</si>
  <si>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</si>
  <si>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</si>
  <si>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</si>
  <si>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</si>
  <si>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</si>
  <si>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</si>
  <si>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</si>
  <si>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</si>
  <si>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</si>
  <si>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</si>
  <si>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</si>
  <si>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</si>
  <si>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</si>
  <si>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</si>
  <si>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</si>
  <si>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</si>
  <si>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</si>
  <si>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</si>
  <si>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</si>
  <si>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</si>
  <si>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</si>
  <si>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</si>
  <si>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</si>
  <si>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</si>
  <si>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</si>
  <si>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</si>
  <si>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</si>
  <si>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</si>
  <si>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</si>
  <si>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</si>
  <si>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</si>
  <si>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</si>
  <si>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</si>
  <si>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</si>
  <si>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</si>
  <si>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</si>
  <si>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</si>
  <si>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</si>
  <si>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</si>
  <si>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</si>
  <si>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</si>
  <si>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</si>
  <si>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</si>
  <si>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</si>
  <si>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</si>
  <si>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</si>
  <si>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</si>
  <si>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</si>
  <si>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</si>
  <si>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</si>
  <si>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</si>
  <si>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</si>
  <si>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</si>
  <si>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</si>
  <si>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</si>
  <si>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</si>
  <si>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</si>
  <si>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</si>
  <si>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</si>
  <si>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</si>
  <si>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</si>
  <si>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</si>
  <si>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</si>
  <si>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</si>
  <si>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</si>
  <si>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</si>
  <si>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</si>
  <si>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</si>
  <si>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</si>
  <si>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</si>
  <si>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</si>
  <si>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</si>
  <si>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</si>
  <si>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</si>
  <si>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</si>
  <si>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</si>
  <si>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</si>
  <si>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</si>
  <si>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</si>
  <si>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</si>
  <si>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</si>
  <si>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</si>
  <si>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</si>
  <si>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</si>
  <si>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</si>
  <si>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</si>
  <si>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</si>
  <si>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</si>
  <si>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</si>
  <si>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</si>
  <si>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</si>
  <si>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</si>
  <si>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</si>
  <si>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</si>
  <si>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</si>
  <si>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</si>
  <si>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</si>
  <si>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</si>
  <si>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</si>
  <si>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</si>
  <si>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</si>
  <si>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</si>
  <si>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</si>
  <si>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</si>
  <si>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</si>
  <si>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</si>
  <si>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</si>
  <si>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</si>
  <si>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</si>
  <si>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</si>
  <si>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</si>
  <si>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</si>
  <si>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</si>
  <si>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</si>
  <si>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</si>
  <si>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</si>
  <si>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</si>
  <si>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</si>
  <si>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</si>
  <si>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</si>
  <si>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</si>
  <si>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</si>
  <si>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</si>
  <si>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</si>
  <si>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</si>
  <si>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</si>
  <si>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</si>
  <si>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</si>
  <si>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</si>
  <si>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</si>
  <si>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</si>
  <si>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</si>
  <si>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</si>
  <si>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</si>
  <si>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</si>
  <si>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</si>
  <si>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</si>
  <si>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</si>
  <si>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</si>
  <si>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</si>
  <si>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</si>
  <si>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</si>
  <si>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</si>
  <si>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</si>
  <si>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</si>
  <si>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</si>
  <si>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</si>
  <si>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</si>
  <si>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</si>
  <si>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</si>
  <si>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</si>
  <si>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</si>
  <si>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</si>
  <si>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</si>
  <si>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</si>
  <si>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</si>
  <si>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</si>
  <si>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</si>
  <si>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</si>
  <si>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</si>
  <si>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</si>
  <si>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</si>
  <si>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</si>
  <si>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</si>
  <si>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</si>
  <si>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</si>
  <si>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</si>
  <si>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</si>
  <si>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</si>
  <si>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</si>
  <si>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</si>
  <si>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</si>
  <si>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</si>
  <si>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</si>
  <si>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</si>
  <si>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</si>
  <si>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</si>
  <si>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</si>
  <si>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</si>
  <si>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</si>
  <si>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</si>
  <si>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</si>
  <si>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</si>
  <si>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</si>
  <si>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</si>
  <si>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</si>
  <si>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</si>
  <si>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</si>
  <si>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</si>
  <si>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</si>
  <si>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</si>
  <si>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</si>
  <si>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</si>
  <si>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</si>
  <si>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</si>
  <si>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</si>
  <si>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</si>
  <si>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</si>
  <si>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</si>
  <si>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</si>
  <si>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</si>
  <si>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</si>
  <si>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</si>
  <si>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</si>
  <si>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</si>
  <si>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</si>
  <si>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</si>
  <si>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</si>
  <si>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</si>
  <si>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</si>
  <si>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</si>
  <si>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</si>
  <si>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</si>
  <si>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</si>
  <si>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</si>
  <si>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</si>
  <si>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</si>
  <si>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</si>
  <si>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</si>
  <si>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</si>
  <si>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</si>
  <si>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</si>
  <si>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</si>
  <si>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</si>
  <si>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</si>
  <si>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</si>
  <si>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</si>
  <si>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</si>
  <si>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</si>
  <si>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</si>
  <si>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</si>
  <si>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</si>
  <si>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</si>
  <si>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</si>
  <si>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</si>
  <si>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</si>
  <si>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</si>
  <si>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</si>
  <si>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</si>
  <si>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</si>
  <si>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</si>
  <si>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</si>
  <si>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</si>
  <si>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</si>
  <si>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</si>
  <si>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</si>
  <si>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</si>
  <si>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</si>
  <si>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</si>
  <si>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</si>
  <si>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</si>
  <si>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</si>
  <si>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</si>
  <si>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</si>
  <si>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</si>
  <si>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</si>
  <si>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</si>
  <si>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</si>
  <si>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</si>
  <si>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</si>
  <si>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</si>
  <si>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</si>
  <si>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</si>
  <si>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</si>
  <si>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</si>
  <si>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</si>
  <si>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</si>
  <si>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</si>
  <si>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</si>
  <si>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</si>
  <si>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</si>
  <si>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</si>
  <si>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</si>
  <si>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</si>
  <si>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</si>
  <si>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</si>
  <si>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</si>
  <si>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</si>
  <si>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</si>
  <si>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</si>
  <si>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</si>
  <si>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</si>
  <si>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</si>
  <si>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</si>
  <si>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</si>
  <si>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</si>
  <si>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</si>
  <si>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</si>
  <si>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</si>
  <si>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</si>
  <si>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</si>
  <si>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</si>
  <si>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</si>
  <si>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</si>
  <si>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</si>
  <si>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</si>
  <si>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</si>
  <si>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</si>
  <si>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</si>
  <si>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</si>
  <si>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</si>
  <si>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</si>
  <si>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</si>
  <si>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</si>
  <si>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</si>
  <si>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</si>
  <si>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</si>
  <si>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</si>
  <si>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</si>
  <si>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</si>
  <si>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</si>
  <si>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</si>
  <si>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</si>
  <si>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</si>
  <si>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</si>
  <si>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</si>
  <si>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</si>
  <si>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</si>
  <si>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</si>
  <si>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</si>
  <si>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</si>
  <si>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</si>
  <si>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</si>
  <si>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</si>
  <si>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</si>
  <si>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</si>
  <si>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</si>
  <si>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</si>
  <si>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</si>
  <si>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</si>
  <si>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</si>
  <si>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</si>
  <si>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</si>
  <si>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</si>
  <si>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</si>
  <si>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</si>
  <si>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</si>
  <si>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</si>
  <si>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</si>
  <si>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</si>
  <si>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</si>
  <si>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</si>
  <si>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</si>
  <si>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</si>
  <si>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</si>
  <si>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</si>
  <si>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</si>
  <si>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</si>
  <si>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</si>
  <si>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</si>
  <si>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</si>
  <si>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</si>
  <si>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</si>
  <si>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</si>
  <si>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</si>
  <si>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</si>
  <si>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</si>
  <si>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</si>
  <si>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</si>
  <si>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</si>
  <si>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</si>
  <si>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</si>
  <si>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</si>
  <si>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</si>
  <si>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</si>
  <si>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</si>
  <si>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</si>
  <si>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</si>
  <si>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</si>
  <si>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</si>
  <si>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</si>
  <si>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</si>
  <si>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</si>
  <si>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</si>
  <si>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</si>
  <si>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</si>
  <si>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</si>
  <si>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</si>
  <si>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</si>
  <si>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</si>
  <si>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</si>
  <si>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</si>
  <si>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</si>
  <si>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</si>
  <si>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</si>
  <si>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</si>
  <si>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</si>
  <si>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</si>
  <si>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</si>
  <si>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</si>
  <si>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</si>
  <si>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</si>
  <si>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</si>
  <si>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</si>
  <si>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</si>
  <si>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</si>
  <si>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</si>
  <si>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</si>
  <si>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</si>
  <si>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</si>
  <si>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</si>
  <si>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</si>
  <si>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</si>
  <si>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</si>
  <si>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</si>
  <si>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</si>
  <si>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</si>
  <si>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</si>
  <si>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</si>
  <si>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</si>
  <si>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</si>
  <si>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</si>
  <si>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</si>
  <si>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</si>
  <si>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</si>
  <si>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</si>
  <si>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</si>
  <si>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</si>
  <si>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</si>
  <si>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</si>
  <si>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</si>
  <si>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</si>
  <si>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</si>
  <si>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</si>
  <si>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</si>
  <si>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</si>
  <si>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</si>
  <si>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</si>
  <si>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</si>
  <si>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</si>
  <si>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</si>
  <si>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</si>
  <si>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</si>
  <si>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</si>
  <si>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</si>
  <si>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</si>
  <si>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</si>
  <si>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</si>
  <si>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</si>
  <si>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</si>
  <si>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</si>
  <si>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</si>
  <si>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</si>
  <si>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</si>
  <si>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</si>
  <si>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</si>
  <si>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</si>
  <si>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</si>
  <si>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</si>
  <si>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</si>
  <si>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</si>
  <si>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</si>
  <si>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</si>
  <si>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</si>
  <si>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</si>
  <si>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</si>
  <si>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</si>
  <si>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</si>
  <si>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</si>
  <si>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</si>
  <si>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</si>
  <si>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</si>
  <si>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</si>
  <si>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</si>
  <si>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</si>
  <si>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</si>
  <si>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</si>
  <si>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</si>
  <si>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</si>
  <si>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</si>
  <si>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</si>
  <si>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</si>
  <si>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</si>
  <si>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</si>
  <si>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</si>
  <si>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</si>
  <si>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</si>
  <si>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</si>
  <si>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</si>
  <si>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</si>
  <si>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</si>
  <si>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</si>
  <si>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</si>
  <si>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</si>
  <si>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</si>
  <si>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</si>
  <si>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</si>
  <si>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</si>
  <si>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</si>
  <si>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</si>
  <si>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</si>
  <si>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</si>
  <si>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</si>
  <si>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</si>
  <si>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</si>
  <si>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</si>
  <si>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</si>
  <si>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</si>
  <si>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</si>
  <si>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</si>
  <si>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</si>
  <si>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</si>
  <si>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</si>
  <si>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</si>
  <si>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</si>
  <si>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</si>
  <si>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</si>
  <si>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</si>
  <si>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</si>
  <si>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</si>
  <si>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</si>
  <si>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</si>
  <si>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</si>
  <si>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</si>
  <si>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</si>
  <si>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</si>
  <si>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</si>
  <si>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</si>
  <si>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</si>
  <si>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</si>
  <si>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</si>
  <si>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</si>
  <si>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</si>
  <si>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</si>
  <si>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</si>
  <si>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</si>
  <si>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</si>
  <si>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</si>
  <si>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</si>
  <si>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</si>
  <si>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</si>
  <si>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</si>
  <si>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</si>
  <si>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</si>
  <si>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</si>
  <si>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</si>
  <si>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</si>
  <si>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</si>
  <si>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</si>
  <si>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</si>
  <si>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</si>
  <si>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</si>
  <si>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</si>
  <si>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</si>
  <si>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</si>
  <si>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</si>
  <si>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</si>
  <si>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</si>
  <si>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</si>
  <si>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</si>
  <si>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</si>
  <si>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</si>
  <si>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</si>
  <si>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</si>
  <si>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</si>
  <si>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</si>
  <si>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</si>
  <si>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</si>
  <si>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</si>
  <si>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</si>
  <si>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</si>
  <si>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</si>
  <si>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</si>
  <si>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</si>
  <si>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</si>
  <si>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</si>
  <si>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</si>
  <si>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</si>
  <si>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</si>
  <si>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</si>
  <si>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</si>
  <si>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</si>
  <si>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</si>
  <si>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</si>
  <si>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</si>
  <si>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</si>
  <si>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</si>
  <si>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</si>
  <si>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</si>
  <si>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</si>
  <si>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</si>
  <si>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</si>
  <si>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</si>
  <si>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</si>
  <si>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</si>
  <si>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</si>
  <si>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</si>
  <si>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</si>
  <si>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</si>
  <si>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</si>
  <si>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</si>
  <si>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</si>
  <si>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</si>
  <si>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</si>
  <si>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</si>
  <si>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</si>
  <si>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</si>
  <si>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</si>
  <si>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</si>
  <si>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</si>
  <si>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</si>
  <si>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</si>
  <si>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</si>
  <si>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</si>
  <si>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</si>
  <si>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</si>
  <si>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</si>
  <si>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</si>
  <si>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</si>
  <si>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</si>
  <si>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</si>
  <si>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</si>
  <si>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</si>
  <si>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</si>
  <si>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</si>
  <si>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</si>
  <si>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</si>
  <si>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</si>
  <si>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</si>
  <si>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</si>
  <si>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</si>
  <si>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</si>
  <si>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</si>
  <si>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</si>
  <si>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</si>
  <si>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</si>
  <si>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</si>
  <si>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</si>
  <si>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</si>
  <si>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</si>
  <si>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</si>
  <si>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</si>
  <si>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</si>
  <si>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</si>
  <si>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</si>
  <si>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</si>
  <si>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</si>
  <si>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</si>
  <si>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</si>
  <si>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</si>
  <si>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</si>
  <si>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</si>
  <si>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</si>
  <si>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</si>
  <si>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</si>
  <si>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</si>
  <si>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</si>
  <si>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</si>
  <si>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</si>
  <si>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</si>
  <si>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</si>
  <si>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</si>
  <si>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</si>
  <si>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</si>
  <si>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</si>
  <si>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</si>
  <si>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</si>
  <si>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</si>
  <si>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</si>
  <si>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</si>
  <si>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</si>
  <si>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</si>
  <si>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</si>
  <si>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</si>
  <si>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</si>
  <si>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</si>
  <si>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</si>
  <si>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</si>
  <si>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</si>
  <si>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</si>
  <si>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</si>
  <si>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</si>
  <si>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</si>
  <si>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</si>
  <si>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</si>
  <si>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</si>
  <si>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</si>
  <si>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</si>
  <si>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</si>
  <si>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</si>
  <si>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</si>
  <si>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</si>
  <si>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</si>
  <si>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</si>
  <si>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</si>
  <si>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</si>
  <si>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</si>
  <si>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</si>
  <si>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</si>
  <si>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</si>
  <si>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</si>
  <si>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</si>
  <si>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</si>
  <si>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</si>
  <si>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</si>
  <si>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</si>
  <si>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</si>
  <si>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</si>
  <si>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</si>
  <si>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</si>
  <si>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</si>
  <si>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</si>
  <si>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</si>
  <si>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</si>
  <si>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</si>
  <si>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</si>
  <si>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</si>
  <si>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</si>
  <si>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</si>
  <si>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</si>
  <si>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</si>
  <si>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</si>
  <si>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</si>
  <si>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</si>
  <si>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</si>
  <si>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</si>
  <si>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</si>
  <si>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</si>
  <si>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</si>
  <si>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</si>
  <si>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</si>
  <si>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</si>
  <si>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</si>
  <si>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</si>
  <si>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</si>
  <si>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</si>
  <si>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</si>
  <si>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</si>
  <si>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</si>
  <si>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</si>
  <si>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</si>
  <si>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</si>
  <si>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</si>
  <si>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</si>
  <si>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</si>
  <si>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</si>
  <si>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</si>
  <si>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</si>
  <si>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</si>
  <si>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</si>
  <si>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</si>
  <si>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</si>
  <si>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</si>
  <si>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</si>
  <si>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</si>
  <si>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</si>
  <si>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</si>
  <si>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</si>
  <si>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</si>
  <si>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</si>
  <si>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</si>
  <si>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</si>
  <si>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</si>
  <si>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</si>
  <si>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</si>
  <si>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</si>
  <si>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</si>
  <si>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</si>
  <si>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</si>
  <si>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</si>
  <si>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</si>
  <si>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</si>
  <si>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</si>
  <si>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</si>
  <si>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</si>
  <si>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</si>
  <si>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</si>
  <si>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</si>
  <si>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</si>
  <si>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</si>
  <si>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</si>
  <si>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</si>
  <si>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</si>
  <si>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</si>
  <si>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</si>
  <si>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</si>
  <si>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</si>
  <si>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</si>
  <si>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</si>
  <si>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</si>
  <si>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</si>
  <si>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</si>
  <si>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</si>
  <si>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</si>
  <si>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</si>
  <si>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</si>
  <si>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</si>
  <si>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</si>
  <si>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</si>
  <si>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</si>
  <si>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</si>
  <si>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</si>
  <si>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</si>
  <si>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</si>
  <si>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</si>
  <si>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</si>
  <si>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</si>
  <si>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</si>
  <si>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</si>
  <si>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</si>
  <si>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</si>
  <si>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</si>
  <si>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</si>
  <si>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</si>
  <si>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</si>
  <si>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</si>
  <si>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</si>
  <si>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</si>
  <si>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</si>
  <si>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</si>
  <si>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</si>
  <si>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</si>
  <si>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</si>
  <si>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</si>
  <si>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</si>
  <si>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</si>
  <si>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</si>
  <si>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</si>
  <si>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</si>
  <si>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</si>
  <si>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</si>
  <si>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</si>
  <si>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</si>
  <si>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</si>
  <si>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</si>
  <si>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</si>
  <si>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</si>
  <si>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</si>
  <si>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</si>
  <si>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</si>
  <si>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</si>
  <si>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</si>
  <si>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</si>
  <si>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</si>
  <si>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</si>
  <si>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</si>
  <si>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</si>
  <si>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</si>
  <si>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</si>
  <si>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</si>
  <si>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</si>
  <si>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</si>
  <si>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</si>
  <si>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</si>
  <si>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</si>
  <si>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</si>
  <si>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</si>
  <si>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</si>
  <si>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</si>
  <si>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</si>
  <si>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</si>
  <si>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</si>
  <si>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</si>
  <si>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</si>
  <si>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</si>
  <si>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</si>
  <si>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</si>
  <si>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</si>
  <si>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</si>
  <si>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</si>
  <si>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</si>
  <si>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</si>
  <si>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</si>
  <si>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</si>
  <si>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</si>
  <si>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</si>
  <si>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</si>
  <si>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</si>
  <si>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</si>
  <si>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</si>
  <si>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</si>
  <si>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</si>
  <si>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</si>
  <si>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</si>
  <si>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</si>
  <si>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</si>
  <si>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</si>
  <si>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</si>
  <si>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</si>
  <si>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</si>
  <si>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</si>
  <si>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</si>
  <si>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</si>
  <si>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</si>
  <si>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</si>
  <si>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</si>
  <si>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</si>
  <si>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</si>
  <si>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</si>
  <si>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</si>
  <si>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</si>
  <si>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</si>
  <si>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</si>
  <si>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</si>
  <si>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</si>
  <si>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</si>
  <si>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</si>
  <si>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</si>
  <si>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</si>
  <si>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</si>
  <si>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</si>
  <si>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</si>
  <si>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</si>
  <si>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</si>
  <si>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</si>
  <si>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</si>
  <si>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</si>
  <si>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</si>
  <si>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</si>
  <si>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</si>
  <si>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</si>
  <si>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</si>
  <si>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</si>
  <si>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</si>
  <si>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</si>
  <si>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</si>
  <si>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</si>
  <si>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</si>
  <si>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</si>
  <si>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</si>
  <si>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</si>
  <si>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</si>
  <si>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</si>
  <si>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</si>
  <si>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</si>
  <si>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</si>
  <si>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</si>
  <si>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</si>
  <si>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</si>
  <si>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</si>
  <si>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</si>
  <si>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</si>
  <si>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</si>
  <si>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</si>
  <si>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</si>
  <si>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</si>
  <si>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</si>
  <si>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</si>
  <si>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</si>
  <si>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</si>
  <si>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</si>
  <si>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</si>
  <si>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</si>
  <si>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</si>
  <si>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</si>
  <si>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</si>
  <si>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</si>
  <si>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</si>
  <si>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</si>
  <si>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</si>
  <si>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</si>
  <si>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</si>
  <si>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</si>
  <si>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</si>
  <si>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</si>
  <si>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</si>
  <si>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</si>
  <si>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</si>
  <si>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</si>
  <si>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</si>
  <si>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</si>
  <si>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</si>
  <si>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</si>
  <si>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</si>
  <si>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</si>
  <si>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</si>
  <si>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</si>
  <si>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</si>
  <si>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</si>
  <si>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</si>
  <si>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</si>
  <si>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</si>
  <si>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</si>
  <si>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</si>
  <si>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</si>
  <si>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</si>
  <si>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</si>
  <si>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</si>
  <si>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</si>
  <si>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</si>
  <si>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</si>
  <si>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</si>
  <si>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</si>
  <si>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</si>
  <si>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</si>
  <si>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</si>
  <si>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</si>
  <si>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</si>
  <si>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</si>
  <si>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</si>
  <si>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</si>
  <si>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</si>
  <si>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</si>
  <si>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</si>
  <si>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</si>
  <si>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</si>
  <si>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</si>
  <si>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</si>
  <si>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</si>
  <si>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</si>
  <si>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</si>
  <si>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</si>
  <si>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</si>
  <si>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</si>
  <si>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</si>
  <si>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</si>
  <si>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</si>
  <si>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</si>
  <si>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</si>
  <si>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</si>
  <si>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</si>
  <si>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</si>
  <si>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</si>
  <si>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</si>
  <si>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</si>
  <si>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</si>
  <si>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</si>
  <si>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</si>
  <si>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</si>
  <si>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</si>
  <si>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</si>
  <si>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</si>
  <si>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</si>
  <si>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</si>
  <si>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</si>
  <si>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</si>
  <si>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</si>
  <si>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</si>
  <si>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</si>
  <si>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</si>
  <si>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</si>
  <si>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</si>
  <si>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</si>
  <si>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</si>
  <si>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</si>
  <si>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</si>
  <si>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</si>
  <si>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</si>
  <si>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</si>
  <si>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</si>
  <si>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</si>
  <si>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</si>
  <si>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</si>
  <si>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</si>
  <si>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</si>
  <si>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</si>
  <si>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</si>
  <si>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</si>
  <si>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</si>
  <si>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</si>
  <si>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</si>
  <si>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</si>
  <si>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</si>
  <si>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</si>
  <si>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</si>
  <si>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</si>
  <si>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</si>
  <si>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</si>
  <si>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</si>
  <si>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</si>
  <si>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</si>
  <si>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</si>
  <si>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</si>
  <si>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</si>
  <si>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</si>
  <si>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</si>
  <si>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</si>
  <si>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</si>
  <si>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</si>
  <si>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</si>
  <si>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</si>
  <si>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</si>
  <si>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</si>
  <si>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</si>
  <si>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</si>
  <si>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</si>
  <si>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</si>
  <si>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</si>
  <si>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</si>
  <si>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</si>
  <si>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</si>
  <si>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</si>
  <si>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</si>
  <si>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</si>
  <si>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</si>
  <si>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</si>
  <si>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</si>
  <si>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</si>
  <si>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</si>
  <si>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</si>
  <si>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</si>
  <si>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</si>
  <si>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</si>
  <si>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</si>
  <si>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</si>
  <si>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</si>
  <si>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</si>
  <si>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</si>
  <si>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</si>
  <si>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</si>
  <si>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</si>
  <si>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</si>
  <si>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</si>
  <si>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</si>
  <si>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</si>
  <si>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</si>
  <si>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</si>
  <si>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</si>
  <si>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</si>
  <si>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</si>
  <si>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</si>
  <si>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</si>
  <si>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</si>
  <si>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</si>
  <si>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</si>
  <si>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</si>
  <si>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</si>
  <si>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</si>
  <si>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</si>
  <si>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</si>
  <si>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</si>
  <si>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</si>
  <si>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</si>
  <si>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</si>
  <si>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</si>
  <si>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</si>
  <si>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</si>
  <si>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</si>
  <si>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</si>
  <si>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</si>
  <si>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</si>
  <si>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</si>
  <si>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</si>
  <si>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</si>
  <si>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</si>
  <si>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</si>
  <si>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</si>
  <si>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</si>
  <si>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</si>
  <si>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</si>
  <si>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</si>
  <si>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</si>
  <si>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</si>
  <si>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</si>
  <si>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</si>
  <si>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</si>
  <si>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</si>
  <si>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</si>
  <si>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</si>
  <si>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</si>
  <si>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</si>
  <si>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</si>
  <si>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</si>
  <si>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</si>
  <si>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</si>
  <si>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</si>
  <si>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</si>
  <si>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</si>
  <si>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</si>
  <si>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</si>
  <si>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</si>
  <si>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</si>
  <si>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</si>
  <si>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</si>
  <si>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</si>
  <si>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</si>
  <si>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</si>
  <si>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</si>
  <si>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</si>
  <si>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</si>
  <si>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</si>
  <si>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</si>
  <si>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</si>
  <si>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</si>
  <si>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</si>
  <si>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</si>
  <si>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</si>
  <si>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</si>
  <si>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</si>
  <si>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</si>
  <si>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</si>
  <si>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</si>
  <si>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</si>
  <si>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</si>
  <si>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</si>
  <si>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</si>
  <si>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</si>
  <si>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</si>
  <si>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</si>
  <si>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</si>
  <si>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</si>
  <si>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</si>
  <si>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</si>
  <si>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</si>
  <si>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</si>
  <si>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</si>
  <si>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</si>
  <si>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</si>
  <si>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</si>
  <si>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</si>
  <si>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</si>
  <si>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</si>
  <si>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</si>
  <si>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</si>
  <si>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</si>
  <si>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</si>
  <si>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</si>
  <si>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</si>
  <si>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</si>
  <si>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</si>
  <si>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</si>
  <si>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</si>
  <si>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</si>
  <si>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</si>
  <si>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</si>
  <si>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</si>
  <si>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</si>
  <si>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</si>
  <si>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</si>
  <si>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</si>
  <si>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</si>
  <si>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</si>
  <si>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</si>
  <si>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</si>
  <si>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</si>
  <si>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</si>
  <si>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</si>
  <si>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</si>
  <si>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</si>
  <si>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</si>
  <si>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</si>
  <si>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</si>
  <si>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</si>
  <si>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</si>
  <si>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</si>
  <si>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</si>
  <si>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</si>
  <si>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</si>
  <si>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</si>
  <si>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</si>
  <si>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</si>
  <si>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</si>
  <si>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</si>
  <si>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</si>
  <si>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</si>
  <si>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</si>
  <si>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</si>
  <si>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</si>
  <si>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</si>
  <si>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</si>
  <si>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</si>
  <si>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</si>
  <si>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</si>
  <si>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</si>
  <si>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</si>
  <si>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</si>
  <si>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</si>
  <si>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</si>
  <si>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</si>
  <si>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</si>
  <si>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</si>
  <si>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</si>
  <si>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</si>
  <si>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</si>
  <si>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</si>
  <si>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</si>
  <si>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</si>
  <si>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</si>
  <si>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</si>
  <si>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</si>
  <si>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</si>
  <si>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</si>
  <si>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</si>
  <si>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</si>
  <si>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</si>
  <si>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</si>
  <si>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</si>
  <si>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</si>
  <si>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</si>
  <si>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</si>
  <si>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</si>
  <si>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</si>
  <si>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</si>
  <si>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</si>
  <si>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</si>
  <si>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</si>
  <si>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</si>
  <si>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</si>
  <si>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</si>
  <si>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</si>
  <si>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</si>
  <si>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</si>
  <si>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</si>
  <si>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</si>
  <si>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</si>
  <si>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</si>
  <si>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</si>
  <si>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</si>
  <si>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</si>
  <si>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</si>
  <si>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</si>
  <si>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</si>
  <si>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</si>
  <si>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</si>
  <si>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</si>
  <si>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</si>
  <si>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</si>
  <si>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</si>
  <si>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</si>
  <si>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</si>
  <si>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</si>
  <si>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</si>
  <si>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</si>
  <si>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</si>
  <si>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</si>
  <si>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</si>
  <si>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</si>
  <si>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</si>
  <si>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</si>
  <si>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</si>
  <si>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</si>
  <si>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</si>
  <si>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</si>
  <si>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</si>
  <si>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</si>
  <si>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</si>
  <si>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</si>
  <si>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</si>
  <si>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</si>
  <si>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</si>
  <si>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</si>
  <si>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</si>
  <si>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</si>
  <si>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</si>
  <si>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</si>
  <si>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</si>
  <si>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</si>
  <si>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</si>
  <si>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</si>
  <si>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</si>
  <si>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</si>
  <si>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</si>
  <si>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</si>
  <si>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</si>
  <si>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</si>
  <si>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</si>
  <si>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</si>
  <si>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</si>
  <si>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</si>
  <si>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</si>
  <si>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</si>
  <si>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</si>
  <si>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</si>
  <si>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</si>
  <si>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</si>
  <si>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</si>
  <si>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</si>
  <si>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</si>
  <si>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</si>
  <si>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</si>
  <si>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</si>
  <si>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</si>
  <si>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</si>
  <si>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</si>
  <si>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</si>
  <si>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</si>
  <si>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</si>
  <si>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</si>
  <si>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</si>
  <si>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</si>
  <si>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</si>
  <si>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</si>
  <si>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</si>
  <si>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</si>
  <si>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</si>
  <si>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</si>
  <si>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</si>
  <si>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</si>
  <si>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</si>
  <si>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</si>
  <si>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</si>
  <si>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</si>
  <si>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</si>
  <si>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</si>
  <si>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</si>
  <si>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</si>
  <si>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</si>
  <si>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</si>
  <si>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</si>
  <si>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</si>
  <si>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</si>
  <si>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</si>
  <si>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</si>
  <si>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</si>
  <si>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</si>
  <si>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</si>
  <si>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</si>
  <si>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</si>
  <si>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</si>
  <si>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</si>
  <si>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</si>
  <si>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</si>
  <si>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</si>
  <si>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</si>
  <si>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</si>
  <si>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</si>
  <si>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</si>
  <si>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</si>
  <si>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</si>
  <si>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</si>
  <si>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</si>
  <si>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</si>
  <si>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</si>
  <si>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</si>
  <si>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</si>
  <si>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</si>
  <si>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</si>
  <si>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</si>
  <si>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</si>
  <si>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</si>
  <si>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</si>
  <si>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</si>
  <si>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</si>
  <si>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</si>
  <si>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</si>
  <si>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</si>
  <si>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</si>
  <si>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</si>
  <si>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</si>
  <si>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</si>
  <si>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</si>
  <si>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</si>
  <si>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</si>
  <si>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</si>
  <si>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</si>
  <si>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</si>
  <si>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</si>
  <si>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</si>
  <si>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</si>
  <si>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</si>
  <si>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</si>
  <si>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</si>
  <si>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</si>
  <si>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</si>
  <si>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</si>
  <si>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</si>
  <si>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</si>
  <si>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</si>
  <si>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</si>
  <si>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</si>
  <si>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</si>
  <si>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</si>
  <si>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</si>
  <si>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</si>
  <si>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</si>
  <si>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</si>
  <si>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</si>
  <si>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</si>
  <si>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</si>
  <si>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</si>
  <si>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</si>
  <si>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</si>
  <si>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</si>
  <si>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</si>
  <si>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</si>
  <si>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</si>
  <si>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</si>
  <si>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</si>
  <si>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</si>
  <si>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</si>
  <si>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</si>
  <si>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</si>
  <si>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</si>
  <si>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</si>
  <si>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</si>
  <si>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</si>
  <si>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</si>
  <si>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</si>
  <si>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</si>
  <si>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</si>
  <si>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</si>
  <si>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</si>
  <si>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</si>
  <si>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</si>
  <si>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</si>
  <si>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</si>
  <si>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</si>
  <si>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</si>
  <si>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</si>
  <si>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</si>
  <si>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</si>
  <si>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</si>
  <si>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</si>
  <si>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</si>
  <si>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</si>
  <si>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</si>
  <si>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</si>
  <si>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</si>
  <si>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</si>
  <si>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</si>
  <si>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</si>
  <si>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</si>
  <si>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</si>
  <si>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</si>
  <si>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</si>
  <si>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</si>
  <si>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</si>
  <si>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</si>
  <si>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</si>
  <si>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</si>
  <si>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</si>
  <si>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</si>
  <si>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</si>
  <si>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</si>
  <si>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</si>
  <si>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</si>
  <si>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</si>
  <si>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</si>
  <si>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</si>
  <si>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</si>
  <si>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</si>
  <si>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</si>
  <si>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</si>
  <si>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</si>
  <si>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</si>
  <si>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</si>
  <si>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</si>
  <si>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</si>
  <si>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</si>
  <si>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</si>
  <si>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</si>
  <si>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</si>
  <si>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</si>
  <si>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</si>
  <si>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</si>
  <si>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</si>
  <si>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</si>
  <si>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</si>
  <si>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</si>
  <si>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</si>
  <si>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</si>
  <si>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</si>
  <si>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</si>
  <si>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</si>
  <si>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</si>
  <si>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</si>
  <si>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</si>
  <si>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</si>
  <si>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</si>
  <si>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</si>
  <si>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</si>
  <si>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</si>
  <si>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</si>
  <si>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</si>
  <si>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</si>
  <si>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</si>
  <si>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</si>
  <si>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</si>
  <si>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</si>
  <si>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</si>
  <si>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</si>
  <si>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</si>
  <si>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</si>
  <si>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</si>
  <si>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</si>
  <si>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</si>
  <si>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</si>
  <si>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</si>
  <si>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</si>
  <si>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</si>
  <si>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</si>
  <si>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</si>
  <si>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</si>
  <si>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</si>
  <si>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</si>
  <si>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</si>
  <si>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</si>
  <si>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</si>
  <si>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</si>
  <si>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</si>
  <si>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</si>
  <si>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</si>
  <si>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</si>
  <si>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</si>
  <si>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</si>
  <si>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</si>
  <si>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</si>
  <si>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</si>
  <si>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</si>
  <si>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</si>
  <si>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</si>
  <si>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</si>
  <si>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</si>
  <si>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</si>
  <si>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</si>
  <si>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</si>
  <si>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</si>
  <si>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</si>
  <si>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</si>
  <si>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</si>
  <si>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</si>
  <si>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</si>
  <si>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</si>
  <si>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</si>
  <si>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</si>
  <si>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</si>
  <si>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</si>
  <si>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</si>
  <si>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</si>
  <si>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</si>
  <si>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</si>
  <si>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</si>
  <si>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</si>
  <si>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</si>
  <si>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</si>
  <si>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</si>
  <si>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</si>
  <si>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</si>
  <si>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</si>
  <si>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</si>
  <si>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</si>
  <si>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</si>
  <si>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</si>
  <si>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</si>
  <si>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</si>
  <si>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</si>
  <si>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</si>
  <si>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</si>
  <si>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</si>
  <si>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</si>
  <si>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</si>
  <si>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</si>
  <si>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</si>
  <si>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</si>
  <si>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</si>
  <si>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</si>
  <si>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</si>
  <si>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</si>
  <si>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</si>
  <si>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</si>
  <si>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</si>
  <si>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</si>
  <si>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</si>
  <si>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</si>
  <si>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</si>
  <si>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</si>
  <si>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</si>
  <si>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</si>
  <si>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</si>
  <si>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</si>
  <si>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</si>
  <si>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</si>
  <si>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</si>
  <si>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</si>
  <si>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</si>
  <si>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</si>
  <si>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</si>
  <si>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</si>
  <si>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</si>
  <si>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</si>
  <si>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</si>
  <si>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</si>
  <si>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</si>
  <si>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</si>
  <si>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</si>
  <si>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</si>
  <si>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</si>
  <si>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</si>
  <si>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</si>
  <si>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</si>
  <si>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</si>
  <si>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</si>
  <si>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</si>
  <si>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</si>
  <si>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</si>
  <si>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</si>
  <si>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</si>
  <si>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</si>
  <si>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</si>
  <si>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</si>
  <si>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</si>
  <si>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</si>
  <si>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</si>
  <si>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</si>
  <si>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</si>
  <si>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</si>
  <si>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</si>
  <si>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</si>
  <si>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</si>
  <si>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</si>
  <si>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</si>
  <si>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</si>
  <si>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</si>
  <si>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</si>
  <si>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</si>
  <si>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</si>
  <si>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</si>
  <si>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</si>
  <si>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</si>
  <si>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</si>
  <si>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</si>
  <si>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</si>
  <si>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</si>
  <si>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</si>
  <si>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</si>
  <si>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</si>
  <si>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</si>
  <si>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</si>
  <si>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</si>
  <si>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</si>
  <si>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</si>
  <si>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</si>
  <si>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</si>
  <si>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</si>
  <si>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</si>
  <si>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</si>
  <si>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</si>
  <si>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</si>
  <si>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</si>
  <si>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</si>
  <si>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</si>
  <si>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</si>
  <si>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</si>
  <si>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</si>
  <si>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</si>
  <si>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</si>
  <si>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</si>
  <si>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</si>
  <si>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</si>
  <si>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</si>
  <si>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</si>
  <si>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</si>
  <si>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</si>
  <si>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</si>
  <si>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</si>
  <si>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</si>
  <si>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</si>
  <si>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</si>
  <si>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</si>
  <si>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</si>
  <si>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</si>
  <si>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</si>
  <si>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</si>
  <si>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</si>
  <si>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</si>
  <si>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</si>
  <si>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</si>
  <si>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</si>
  <si>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</si>
  <si>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</si>
  <si>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</si>
  <si>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</si>
  <si>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</si>
  <si>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</si>
  <si>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</si>
  <si>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</si>
  <si>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</si>
  <si>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</si>
  <si>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</si>
  <si>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</si>
  <si>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</si>
  <si>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</si>
  <si>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</si>
  <si>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</si>
  <si>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</si>
  <si>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</si>
  <si>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</si>
  <si>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</si>
  <si>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</si>
  <si>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</si>
  <si>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</si>
  <si>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</si>
  <si>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</si>
  <si>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</si>
  <si>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</si>
  <si>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</si>
  <si>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</si>
  <si>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</si>
  <si>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</si>
  <si>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</si>
  <si>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</si>
  <si>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</si>
  <si>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</si>
  <si>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</si>
  <si>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</si>
  <si>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</si>
  <si>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</si>
  <si>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</si>
  <si>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</si>
  <si>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</si>
  <si>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</si>
  <si>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</si>
  <si>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</si>
  <si>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</si>
  <si>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</si>
  <si>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</si>
  <si>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</si>
  <si>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</si>
  <si>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</si>
  <si>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</si>
  <si>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</si>
  <si>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</si>
  <si>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</si>
  <si>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</si>
  <si>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</si>
  <si>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</si>
  <si>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</si>
  <si>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</si>
  <si>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</si>
  <si>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</si>
  <si>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</si>
  <si>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</si>
  <si>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</si>
  <si>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</si>
  <si>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</si>
  <si>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</si>
  <si>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</si>
  <si>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</si>
  <si>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</si>
  <si>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</si>
  <si>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</si>
  <si>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</si>
  <si>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</si>
  <si>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</si>
  <si>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</si>
  <si>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</si>
  <si>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</si>
  <si>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</si>
  <si>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</si>
  <si>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</si>
  <si>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</si>
  <si>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</si>
  <si>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</si>
  <si>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</si>
  <si>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</si>
  <si>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</si>
  <si>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</si>
  <si>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</si>
  <si>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</si>
  <si>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</si>
  <si>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</si>
  <si>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</si>
  <si>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</si>
  <si>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</si>
  <si>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</si>
  <si>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</si>
  <si>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</si>
  <si>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</si>
  <si>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</si>
  <si>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</si>
  <si>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</si>
  <si>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</si>
  <si>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</si>
  <si>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</si>
  <si>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</si>
  <si>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</si>
  <si>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</si>
  <si>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</si>
  <si>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</si>
  <si>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</si>
  <si>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</si>
  <si>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</si>
  <si>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</si>
  <si>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</si>
  <si>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</si>
  <si>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</si>
  <si>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</si>
  <si>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</si>
  <si>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</si>
  <si>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</si>
  <si>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</si>
  <si>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</si>
  <si>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</si>
  <si>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</si>
  <si>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</si>
  <si>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</si>
  <si>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</si>
  <si>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</si>
  <si>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</si>
  <si>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</si>
  <si>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</si>
  <si>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</si>
  <si>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</si>
  <si>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</si>
  <si>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</si>
  <si>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</si>
  <si>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</si>
  <si>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</si>
  <si>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</si>
  <si>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</si>
  <si>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</si>
  <si>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</si>
  <si>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</si>
  <si>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</si>
  <si>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</si>
  <si>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</si>
  <si>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</si>
  <si>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</si>
  <si>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</si>
  <si>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</si>
  <si>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</si>
  <si>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</si>
  <si>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</si>
  <si>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</si>
  <si>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</si>
  <si>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</si>
  <si>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</si>
  <si>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</si>
  <si>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</si>
  <si>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</si>
  <si>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</si>
  <si>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</si>
  <si>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</si>
  <si>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</si>
  <si>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</si>
  <si>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</si>
  <si>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</si>
  <si>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</si>
  <si>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</si>
  <si>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</si>
  <si>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</si>
  <si>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</si>
  <si>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</si>
  <si>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</si>
  <si>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</si>
  <si>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</si>
  <si>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</si>
  <si>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</si>
  <si>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</si>
  <si>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</si>
  <si>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</si>
  <si>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</si>
  <si>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</si>
  <si>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</si>
  <si>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</si>
  <si>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</si>
  <si>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</si>
  <si>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</si>
  <si>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</si>
  <si>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</si>
  <si>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</si>
  <si>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</si>
  <si>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</si>
  <si>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</si>
  <si>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</si>
  <si>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</si>
  <si>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</si>
  <si>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</si>
  <si>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</si>
  <si>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</si>
  <si>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</si>
  <si>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</si>
  <si>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</si>
  <si>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</si>
  <si>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</si>
  <si>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</si>
  <si>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</si>
  <si>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</si>
  <si>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</si>
  <si>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</si>
  <si>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</si>
  <si>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</si>
  <si>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</si>
  <si>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</si>
  <si>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</si>
  <si>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</si>
  <si>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</si>
  <si>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</si>
  <si>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</si>
  <si>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</si>
  <si>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</si>
  <si>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</si>
  <si>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</si>
  <si>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</si>
  <si>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</si>
  <si>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</si>
  <si>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</si>
  <si>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</si>
  <si>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</si>
  <si>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</si>
  <si>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</si>
  <si>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</si>
  <si>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</si>
  <si>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</si>
  <si>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</si>
  <si>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</si>
  <si>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</si>
  <si>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</si>
  <si>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</si>
  <si>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</si>
  <si>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</si>
  <si>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</si>
  <si>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</si>
  <si>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</si>
  <si>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</si>
  <si>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</si>
  <si>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</si>
  <si>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</si>
  <si>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</si>
  <si>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</si>
  <si>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</si>
  <si>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</si>
  <si>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</si>
  <si>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</si>
  <si>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</si>
  <si>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</si>
  <si>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</si>
  <si>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</si>
  <si>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</si>
  <si>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</si>
  <si>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</si>
  <si>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</si>
  <si>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</si>
  <si>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</si>
  <si>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</si>
  <si>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</si>
  <si>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</si>
  <si>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</si>
  <si>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</si>
  <si>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</si>
  <si>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</si>
  <si>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</si>
  <si>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</si>
  <si>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</si>
  <si>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</si>
  <si>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</si>
  <si>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</si>
  <si>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</si>
  <si>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</si>
  <si>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</si>
  <si>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</si>
  <si>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</si>
  <si>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</si>
  <si>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</si>
  <si>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</si>
  <si>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</si>
  <si>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</si>
  <si>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</si>
  <si>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</si>
  <si>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</si>
  <si>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</si>
  <si>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</si>
  <si>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</si>
  <si>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</si>
  <si>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</si>
  <si>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</si>
  <si>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</si>
  <si>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</si>
  <si>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</si>
  <si>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</si>
  <si>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</si>
  <si>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</si>
  <si>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</si>
  <si>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</si>
  <si>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</si>
  <si>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</si>
  <si>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</si>
  <si>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</si>
  <si>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</si>
  <si>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</si>
  <si>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</si>
  <si>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</si>
  <si>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</si>
  <si>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</si>
  <si>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</si>
  <si>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</si>
  <si>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</si>
  <si>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</si>
  <si>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</si>
  <si>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</si>
  <si>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</si>
  <si>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</si>
  <si>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</si>
  <si>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</si>
  <si>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</si>
  <si>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</si>
  <si>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</si>
  <si>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</si>
  <si>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</si>
  <si>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</si>
  <si>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</si>
  <si>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</si>
  <si>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</si>
  <si>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</si>
  <si>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</si>
  <si>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</si>
  <si>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</si>
  <si>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</si>
  <si>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</si>
  <si>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</si>
  <si>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</si>
  <si>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</si>
  <si>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</si>
  <si>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</si>
  <si>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</si>
  <si>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</si>
  <si>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</si>
  <si>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</si>
  <si>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</si>
  <si>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</si>
  <si>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</si>
  <si>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</si>
  <si>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</si>
  <si>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</si>
  <si>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</si>
  <si>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</si>
  <si>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</si>
  <si>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</si>
  <si>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</si>
  <si>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</si>
  <si>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</si>
  <si>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</si>
  <si>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</si>
  <si>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</si>
  <si>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</si>
  <si>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</si>
  <si>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</si>
  <si>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</si>
  <si>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</si>
  <si>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</si>
  <si>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</si>
  <si>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</si>
  <si>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</si>
  <si>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</si>
  <si>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</si>
  <si>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</si>
  <si>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</si>
  <si>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</si>
  <si>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</si>
  <si>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</si>
  <si>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</si>
  <si>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</si>
  <si>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</si>
  <si>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</si>
  <si>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</si>
  <si>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</si>
  <si>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</si>
  <si>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</si>
  <si>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</si>
  <si>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</si>
  <si>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</si>
  <si>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</si>
  <si>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</si>
  <si>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</si>
  <si>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</si>
  <si>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</si>
  <si>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</si>
  <si>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</si>
  <si>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</si>
  <si>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</si>
  <si>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</si>
  <si>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</si>
  <si>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</si>
  <si>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</si>
  <si>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</si>
  <si>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</si>
  <si>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</si>
  <si>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</si>
  <si>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</si>
  <si>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</si>
  <si>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</si>
  <si>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</si>
  <si>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</si>
  <si>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</si>
  <si>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</si>
  <si>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</si>
  <si>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</si>
  <si>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</si>
  <si>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</si>
  <si>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</si>
  <si>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</si>
  <si>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</si>
  <si>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</si>
  <si>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</si>
  <si>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</si>
  <si>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</si>
  <si>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</si>
  <si>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</si>
  <si>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</si>
  <si>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</si>
  <si>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</si>
  <si>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</si>
  <si>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</si>
  <si>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</si>
  <si>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</si>
  <si>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</si>
  <si>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</si>
  <si>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</si>
  <si>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</si>
  <si>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</si>
  <si>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</si>
  <si>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</si>
  <si>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</si>
  <si>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</si>
  <si>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</si>
  <si>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</si>
  <si>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</si>
  <si>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</si>
  <si>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</si>
  <si>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</si>
  <si>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</si>
  <si>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</si>
  <si>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</si>
  <si>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</si>
  <si>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</si>
  <si>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</si>
  <si>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</si>
  <si>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</si>
  <si>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</si>
  <si>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</si>
  <si>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</si>
  <si>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</si>
  <si>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</si>
  <si>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</si>
  <si>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</si>
  <si>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</si>
  <si>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</si>
  <si>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</si>
  <si>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</si>
  <si>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</si>
  <si>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</si>
  <si>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</si>
  <si>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</si>
  <si>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</si>
  <si>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</si>
  <si>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</si>
  <si>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</si>
  <si>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</si>
  <si>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</si>
  <si>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</si>
  <si>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</si>
  <si>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</si>
  <si>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</si>
  <si>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</si>
  <si>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</si>
  <si>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</si>
  <si>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</si>
  <si>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</si>
  <si>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</si>
  <si>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</si>
  <si>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</si>
  <si>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</si>
  <si>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</si>
  <si>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</si>
  <si>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</si>
  <si>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</si>
  <si>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</si>
  <si>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</si>
  <si>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</si>
  <si>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</si>
  <si>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</si>
  <si>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</si>
  <si>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</si>
  <si>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</si>
  <si>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</si>
  <si>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</si>
  <si>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</si>
  <si>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</si>
  <si>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</si>
  <si>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</si>
  <si>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</si>
  <si>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</si>
  <si>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</si>
  <si>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</si>
  <si>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</si>
  <si>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</si>
  <si>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</si>
  <si>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</si>
  <si>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</si>
  <si>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</si>
  <si>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</si>
  <si>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</si>
  <si>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</si>
  <si>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</si>
  <si>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</si>
  <si>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</si>
  <si>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</si>
  <si>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</si>
  <si>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</si>
  <si>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</si>
  <si>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</si>
  <si>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</si>
  <si>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</si>
  <si>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</si>
  <si>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</si>
  <si>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</si>
  <si>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</si>
  <si>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</si>
  <si>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</si>
  <si>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</si>
  <si>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</si>
  <si>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</si>
  <si>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</si>
  <si>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</si>
  <si>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</si>
  <si>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</si>
  <si>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</si>
  <si>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</si>
  <si>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</si>
  <si>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</si>
  <si>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</si>
  <si>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</si>
  <si>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</si>
  <si>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</si>
  <si>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</si>
  <si>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</si>
  <si>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</si>
  <si>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</si>
  <si>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</si>
  <si>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</si>
  <si>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</si>
  <si>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</si>
  <si>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</si>
  <si>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</si>
  <si>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</si>
  <si>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</si>
  <si>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</si>
  <si>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</si>
  <si>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</si>
  <si>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</si>
  <si>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</si>
  <si>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</si>
  <si>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</si>
  <si>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</si>
  <si>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</si>
  <si>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</si>
  <si>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</si>
  <si>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</si>
  <si>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</si>
  <si>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</si>
  <si>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</si>
  <si>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</si>
  <si>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</si>
  <si>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</si>
  <si>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</si>
  <si>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</si>
  <si>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</si>
  <si>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</si>
  <si>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</si>
  <si>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</si>
  <si>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</si>
  <si>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</si>
  <si>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</si>
  <si>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</si>
  <si>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</si>
  <si>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</si>
  <si>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</si>
  <si>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</si>
  <si>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</si>
  <si>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</si>
  <si>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</si>
  <si>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</si>
  <si>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</si>
  <si>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</si>
  <si>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</si>
  <si>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</si>
  <si>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</si>
  <si>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</si>
  <si>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</si>
  <si>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</si>
  <si>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</si>
  <si>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</si>
  <si>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</si>
  <si>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</si>
  <si>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</si>
  <si>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</si>
  <si>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</si>
  <si>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</si>
  <si>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</si>
  <si>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</si>
  <si>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</si>
  <si>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</si>
  <si>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</si>
  <si>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</si>
  <si>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</si>
  <si>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</si>
  <si>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</si>
  <si>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</si>
  <si>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</si>
  <si>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</si>
  <si>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</si>
  <si>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</si>
  <si>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</si>
  <si>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</si>
  <si>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</si>
  <si>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</si>
  <si>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</si>
  <si>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</si>
  <si>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</si>
  <si>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</si>
  <si>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</si>
  <si>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</si>
  <si>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</si>
  <si>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</si>
  <si>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</si>
  <si>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</si>
  <si>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</si>
  <si>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</si>
  <si>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</si>
  <si>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</si>
  <si>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</si>
  <si>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</si>
  <si>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</si>
  <si>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</si>
  <si>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</si>
  <si>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</si>
  <si>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</si>
  <si>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</si>
  <si>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</si>
  <si>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</si>
  <si>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</si>
  <si>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</si>
  <si>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</si>
  <si>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</si>
  <si>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</si>
  <si>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</si>
  <si>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</si>
  <si>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</si>
  <si>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</si>
  <si>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</si>
  <si>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</si>
  <si>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</si>
  <si>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</si>
  <si>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</si>
  <si>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</si>
  <si>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</si>
  <si>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</si>
  <si>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</si>
  <si>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</si>
  <si>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</si>
  <si>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</si>
  <si>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</si>
  <si>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</si>
  <si>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</si>
  <si>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</si>
  <si>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</si>
  <si>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</si>
  <si>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</si>
  <si>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</si>
  <si>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</si>
  <si>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</si>
  <si>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</si>
  <si>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</si>
  <si>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</si>
  <si>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</si>
  <si>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</si>
  <si>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</si>
  <si>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</si>
  <si>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</si>
  <si>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</si>
  <si>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</si>
  <si>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</si>
  <si>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</si>
  <si>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</si>
  <si>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</si>
  <si>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</si>
  <si>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</si>
  <si>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</si>
  <si>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</si>
  <si>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</si>
  <si>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</si>
  <si>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</si>
  <si>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</si>
  <si>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</si>
  <si>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</si>
  <si>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</si>
  <si>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</si>
  <si>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</si>
  <si>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</si>
  <si>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</si>
  <si>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</si>
  <si>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</si>
  <si>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</si>
  <si>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</si>
  <si>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</si>
  <si>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</si>
  <si>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</si>
  <si>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</si>
  <si>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</si>
  <si>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</si>
  <si>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</si>
  <si>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</si>
  <si>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</si>
  <si>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</si>
  <si>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</si>
  <si>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</si>
  <si>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</si>
  <si>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</si>
  <si>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</si>
  <si>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</si>
  <si>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</si>
  <si>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</si>
  <si>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</si>
  <si>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</si>
  <si>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</si>
  <si>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</si>
  <si>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</si>
  <si>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</si>
  <si>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</si>
  <si>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</si>
  <si>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</si>
  <si>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</si>
  <si>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</si>
  <si>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</si>
  <si>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</si>
  <si>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</si>
  <si>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</si>
  <si>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</si>
  <si>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</si>
  <si>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</si>
  <si>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</si>
  <si>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</si>
  <si>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</si>
  <si>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</si>
  <si>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</si>
  <si>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</si>
  <si>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</si>
  <si>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</si>
  <si>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</si>
  <si>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</si>
  <si>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</si>
  <si>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</si>
  <si>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</si>
  <si>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</si>
  <si>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</si>
  <si>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</si>
  <si>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</si>
  <si>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</si>
  <si>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</si>
  <si>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</si>
  <si>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</si>
  <si>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</si>
  <si>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</si>
  <si>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</si>
  <si>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</si>
  <si>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</si>
  <si>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</si>
  <si>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</si>
  <si>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</si>
  <si>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</si>
  <si>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</si>
  <si>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</si>
  <si>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</si>
  <si>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</si>
  <si>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</si>
  <si>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</si>
  <si>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</si>
  <si>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</si>
  <si>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</si>
  <si>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</si>
  <si>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</si>
  <si>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</si>
  <si>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</si>
  <si>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</si>
  <si>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</si>
  <si>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</si>
  <si>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</si>
  <si>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</si>
  <si>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</si>
  <si>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</si>
  <si>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</si>
  <si>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</si>
  <si>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</si>
  <si>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</si>
  <si>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</si>
  <si>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</si>
  <si>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</si>
  <si>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</si>
  <si>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</si>
  <si>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</si>
  <si>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</si>
  <si>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</si>
  <si>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</si>
  <si>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</si>
  <si>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</si>
  <si>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</si>
  <si>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</si>
  <si>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</si>
  <si>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</si>
  <si>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</si>
  <si>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</si>
  <si>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</si>
  <si>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</si>
  <si>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</si>
  <si>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</si>
  <si>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</si>
  <si>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</si>
  <si>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</si>
  <si>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</si>
  <si>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</si>
  <si>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</si>
  <si>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</si>
  <si>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</si>
  <si>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</si>
  <si>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</si>
  <si>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</si>
  <si>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</si>
  <si>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</si>
  <si>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</si>
  <si>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</si>
  <si>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</si>
  <si>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</si>
  <si>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</si>
  <si>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</si>
  <si>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</si>
  <si>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</si>
  <si>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</si>
  <si>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</si>
  <si>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</si>
  <si>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</si>
  <si>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</si>
  <si>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</si>
  <si>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</si>
  <si>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</si>
  <si>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</si>
  <si>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</si>
  <si>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</si>
  <si>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</si>
  <si>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</si>
  <si>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</si>
  <si>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</si>
  <si>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</si>
  <si>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</si>
  <si>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</si>
  <si>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</si>
  <si>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</si>
  <si>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</si>
  <si>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</si>
  <si>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</si>
  <si>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</si>
  <si>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</si>
  <si>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</si>
  <si>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</si>
  <si>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</si>
  <si>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</si>
  <si>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</si>
  <si>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</si>
  <si>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</si>
  <si>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</si>
  <si>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</si>
  <si>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</si>
  <si>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</si>
  <si>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</si>
  <si>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</si>
  <si>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</si>
  <si>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</si>
  <si>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</si>
  <si>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</si>
  <si>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</si>
  <si>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</si>
  <si>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</si>
  <si>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</si>
  <si>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</si>
  <si>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</si>
  <si>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</si>
  <si>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</si>
  <si>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</si>
  <si>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</si>
  <si>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</si>
  <si>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</si>
  <si>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</si>
  <si>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</si>
  <si>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</si>
  <si>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</si>
  <si>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</si>
  <si>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</si>
  <si>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</si>
  <si>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</si>
  <si>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</si>
  <si>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</si>
  <si>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</si>
  <si>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</si>
  <si>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</si>
  <si>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</si>
  <si>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</si>
  <si>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</si>
  <si>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</si>
  <si>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</si>
  <si>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</si>
  <si>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</si>
  <si>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</si>
  <si>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</si>
  <si>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</si>
  <si>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</si>
  <si>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</si>
  <si>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</si>
  <si>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</si>
  <si>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</si>
  <si>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</si>
  <si>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</si>
  <si>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</si>
  <si>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</si>
  <si>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</si>
  <si>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</si>
  <si>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</si>
  <si>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</si>
  <si>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</si>
  <si>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</si>
  <si>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</si>
  <si>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</si>
  <si>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</si>
  <si>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</si>
  <si>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</si>
  <si>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</si>
  <si>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</si>
  <si>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</si>
  <si>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</si>
  <si>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</si>
  <si>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</si>
  <si>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</si>
  <si>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</si>
  <si>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</si>
  <si>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</si>
  <si>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</si>
  <si>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</si>
  <si>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</si>
  <si>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</si>
  <si>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</si>
  <si>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</si>
  <si>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</si>
  <si>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</si>
  <si>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</si>
  <si>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</si>
  <si>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</si>
  <si>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</si>
  <si>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</si>
  <si>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</si>
  <si>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</si>
  <si>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</si>
  <si>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</si>
  <si>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</si>
  <si>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</si>
  <si>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</si>
  <si>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</si>
  <si>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</si>
  <si>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</si>
  <si>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</si>
  <si>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</si>
  <si>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</si>
  <si>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</si>
  <si>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</si>
  <si>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</si>
  <si>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</si>
  <si>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</si>
  <si>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</si>
  <si>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</si>
  <si>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</si>
  <si>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</si>
  <si>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</si>
  <si>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</si>
  <si>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</si>
  <si>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</si>
  <si>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</si>
  <si>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</si>
  <si>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</si>
  <si>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</si>
  <si>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</si>
  <si>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</si>
  <si>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</si>
  <si>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</si>
  <si>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</si>
  <si>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</si>
  <si>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</si>
  <si>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</si>
  <si>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</si>
  <si>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</si>
  <si>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</si>
  <si>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</si>
  <si>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</si>
  <si>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</si>
  <si>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</si>
  <si>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</si>
  <si>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</si>
  <si>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</si>
  <si>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</si>
  <si>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</si>
  <si>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</si>
  <si>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</si>
  <si>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</si>
  <si>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</si>
  <si>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</si>
  <si>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</si>
  <si>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</si>
  <si>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</si>
  <si>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</si>
  <si>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</si>
  <si>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</si>
  <si>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</si>
  <si>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</si>
  <si>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</si>
  <si>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</si>
  <si>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</si>
  <si>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</si>
  <si>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</si>
  <si>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</si>
  <si>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</si>
  <si>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</si>
  <si>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</si>
  <si>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</si>
  <si>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</si>
  <si>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</si>
  <si>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</si>
  <si>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</si>
  <si>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</si>
  <si>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</si>
  <si>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</si>
  <si>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</si>
  <si>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</si>
  <si>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</si>
  <si>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</si>
  <si>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</si>
  <si>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</si>
  <si>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</si>
  <si>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</si>
  <si>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</si>
  <si>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</si>
  <si>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</si>
  <si>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</si>
  <si>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</si>
  <si>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</si>
  <si>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</si>
  <si>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</si>
  <si>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</si>
  <si>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</si>
  <si>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</si>
  <si>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</si>
  <si>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</si>
  <si>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</si>
  <si>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</si>
  <si>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</si>
  <si>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</si>
  <si>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</si>
  <si>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</si>
  <si>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</si>
  <si>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</si>
  <si>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</si>
  <si>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</si>
  <si>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</si>
  <si>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</si>
  <si>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</si>
  <si>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</si>
  <si>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</si>
  <si>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</si>
  <si>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</si>
  <si>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</si>
  <si>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</si>
  <si>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</si>
  <si>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</si>
  <si>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</si>
  <si>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</si>
  <si>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</si>
  <si>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</si>
  <si>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</si>
  <si>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</si>
  <si>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</si>
  <si>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</si>
  <si>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</si>
  <si>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</si>
  <si>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</si>
  <si>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</si>
  <si>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</si>
  <si>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</si>
  <si>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</si>
  <si>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</si>
  <si>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</si>
  <si>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</si>
  <si>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</si>
  <si>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</si>
  <si>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</si>
  <si>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</si>
  <si>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</si>
  <si>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</si>
  <si>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</si>
  <si>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</si>
  <si>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</si>
  <si>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</si>
  <si>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</si>
  <si>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</si>
  <si>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</si>
  <si>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</si>
  <si>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</si>
  <si>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</si>
  <si>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</si>
  <si>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</si>
  <si>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</si>
  <si>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</si>
  <si>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</si>
  <si>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</si>
  <si>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</si>
  <si>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</si>
  <si>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</si>
  <si>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</si>
  <si>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</si>
  <si>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</si>
  <si>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</si>
  <si>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</si>
  <si>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</si>
  <si>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</si>
  <si>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</si>
  <si>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</si>
  <si>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</si>
  <si>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</si>
  <si>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</si>
  <si>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</si>
  <si>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</si>
  <si>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</si>
  <si>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</si>
  <si>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</si>
  <si>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</si>
  <si>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</si>
  <si>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</si>
  <si>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</si>
  <si>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</si>
  <si>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</si>
  <si>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</si>
  <si>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</si>
  <si>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</si>
  <si>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</si>
  <si>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</si>
  <si>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</si>
  <si>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</si>
  <si>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</si>
  <si>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</si>
  <si>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</si>
  <si>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</si>
  <si>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</si>
  <si>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</si>
  <si>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</si>
  <si>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</si>
  <si>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</si>
  <si>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</si>
  <si>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</si>
  <si>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</si>
  <si>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</si>
  <si>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</si>
  <si>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</si>
  <si>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</si>
  <si>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</si>
  <si>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</si>
  <si>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</si>
  <si>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</si>
  <si>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</si>
  <si>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</si>
  <si>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</si>
  <si>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</si>
  <si>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</si>
  <si>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</si>
  <si>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</si>
  <si>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</si>
  <si>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</si>
  <si>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</si>
  <si>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</si>
  <si>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</si>
  <si>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</si>
  <si>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</si>
  <si>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</si>
  <si>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</si>
  <si>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</si>
  <si>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</si>
  <si>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</si>
  <si>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</si>
  <si>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</si>
  <si>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</si>
  <si>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</si>
  <si>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</si>
  <si>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</si>
  <si>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</si>
  <si>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</si>
  <si>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</si>
  <si>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</si>
  <si>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</si>
  <si>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</si>
  <si>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</si>
  <si>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</si>
  <si>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</si>
  <si>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</si>
  <si>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</si>
  <si>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</si>
  <si>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</si>
  <si>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</si>
  <si>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</si>
  <si>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</si>
  <si>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</si>
  <si>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</si>
  <si>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</si>
  <si>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</si>
  <si>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</si>
  <si>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</si>
  <si>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</si>
  <si>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</si>
  <si>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</si>
  <si>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</si>
  <si>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</si>
  <si>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</si>
  <si>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</si>
  <si>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</si>
  <si>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</si>
  <si>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</si>
  <si>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</si>
  <si>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</si>
  <si>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</si>
  <si>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</si>
  <si>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</si>
  <si>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</si>
  <si>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</si>
  <si>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</si>
  <si>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</si>
  <si>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</si>
  <si>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</si>
  <si>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</si>
  <si>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</si>
  <si>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</si>
  <si>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</si>
  <si>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</si>
  <si>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</si>
  <si>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</si>
  <si>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</si>
  <si>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</si>
  <si>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</si>
  <si>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</si>
  <si>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</si>
  <si>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</si>
  <si>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</si>
  <si>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</si>
  <si>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</si>
  <si>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</si>
  <si>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</si>
  <si>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</si>
  <si>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</si>
  <si>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</si>
  <si>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</si>
  <si>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</si>
  <si>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</si>
  <si>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</si>
  <si>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</si>
  <si>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</si>
  <si>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</si>
  <si>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</si>
  <si>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</si>
  <si>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</si>
  <si>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</si>
  <si>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</si>
  <si>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</si>
  <si>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</si>
  <si>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</si>
  <si>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</si>
  <si>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</si>
  <si>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</si>
  <si>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</si>
  <si>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</si>
  <si>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</si>
  <si>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</si>
  <si>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</si>
  <si>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</si>
  <si>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</si>
  <si>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</si>
  <si>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</si>
  <si>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</si>
  <si>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</si>
  <si>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</si>
  <si>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</si>
  <si>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</si>
  <si>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</si>
  <si>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</si>
  <si>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</si>
  <si>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</si>
  <si>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</si>
  <si>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</si>
  <si>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</si>
  <si>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</si>
  <si>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</si>
  <si>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</si>
  <si>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</si>
  <si>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</si>
  <si>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</si>
  <si>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</si>
  <si>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</si>
  <si>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</si>
  <si>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</si>
  <si>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</si>
  <si>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</si>
  <si>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</si>
  <si>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</si>
  <si>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</si>
  <si>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</si>
  <si>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</si>
  <si>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</si>
  <si>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</si>
  <si>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</si>
  <si>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</si>
  <si>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</si>
  <si>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</si>
  <si>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</si>
  <si>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</si>
  <si>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</si>
  <si>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</si>
  <si>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</si>
  <si>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</si>
  <si>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</si>
  <si>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</si>
  <si>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</si>
  <si>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</si>
  <si>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</si>
  <si>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</si>
  <si>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</si>
  <si>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</si>
  <si>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</si>
  <si>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</si>
  <si>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</si>
  <si>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</si>
  <si>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</si>
  <si>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</si>
  <si>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</si>
  <si>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</si>
  <si>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</si>
  <si>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</si>
  <si>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</si>
  <si>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</si>
  <si>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</si>
  <si>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</si>
  <si>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</si>
  <si>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</si>
  <si>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</si>
  <si>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</si>
  <si>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</si>
  <si>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</si>
  <si>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</si>
  <si>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</si>
  <si>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</si>
  <si>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</si>
  <si>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</si>
  <si>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</si>
  <si>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</si>
  <si>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</si>
  <si>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</si>
  <si>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</si>
  <si>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</si>
  <si>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</si>
  <si>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</si>
  <si>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</si>
  <si>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</si>
  <si>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</si>
  <si>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</si>
  <si>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</si>
  <si>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</si>
  <si>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</si>
  <si>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</si>
  <si>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</si>
  <si>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</si>
  <si>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</si>
  <si>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</si>
  <si>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</si>
  <si>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</si>
  <si>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</si>
  <si>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</si>
  <si>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</si>
  <si>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</si>
  <si>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</si>
  <si>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</si>
  <si>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</si>
  <si>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</si>
  <si>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</si>
  <si>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</si>
  <si>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</si>
  <si>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</si>
  <si>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</si>
  <si>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</si>
  <si>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</si>
  <si>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</si>
  <si>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</si>
  <si>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</si>
  <si>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</si>
  <si>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</si>
  <si>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</si>
  <si>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</si>
  <si>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</si>
  <si>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</si>
  <si>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</si>
  <si>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</si>
  <si>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</si>
  <si>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</si>
  <si>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</si>
  <si>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</si>
  <si>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</si>
  <si>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</si>
  <si>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</si>
  <si>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</si>
  <si>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</si>
  <si>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</si>
  <si>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</si>
  <si>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</si>
  <si>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</si>
  <si>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</si>
  <si>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</si>
  <si>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</si>
  <si>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</si>
  <si>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</si>
  <si>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</si>
  <si>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</si>
  <si>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</si>
  <si>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</si>
  <si>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</si>
  <si>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</si>
  <si>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</si>
  <si>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</si>
  <si>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</si>
  <si>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</si>
  <si>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</si>
  <si>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</si>
  <si>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</si>
  <si>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</si>
  <si>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</si>
  <si>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</si>
  <si>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</si>
  <si>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</si>
  <si>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</si>
  <si>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</si>
  <si>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</si>
  <si>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</si>
  <si>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</si>
  <si>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</si>
  <si>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</si>
  <si>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</si>
  <si>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</si>
  <si>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</si>
  <si>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</si>
  <si>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</si>
  <si>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</si>
  <si>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</si>
  <si>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</si>
  <si>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</si>
  <si>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</si>
  <si>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</si>
  <si>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</si>
  <si>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</si>
  <si>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</si>
  <si>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</si>
  <si>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</si>
  <si>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</si>
  <si>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</si>
  <si>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</si>
  <si>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</si>
  <si>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</si>
  <si>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</si>
  <si>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</si>
  <si>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</si>
  <si>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</si>
  <si>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</si>
  <si>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</si>
  <si>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</si>
  <si>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</si>
  <si>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</si>
  <si>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</si>
  <si>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</si>
  <si>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</si>
  <si>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</si>
  <si>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</si>
  <si>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</si>
  <si>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</si>
  <si>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</si>
  <si>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</si>
  <si>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</si>
  <si>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</si>
  <si>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</si>
  <si>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</si>
  <si>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</si>
  <si>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</si>
  <si>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</si>
  <si>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</si>
  <si>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</si>
  <si>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</si>
  <si>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</si>
  <si>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</si>
  <si>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</si>
  <si>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</si>
  <si>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</si>
  <si>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</si>
  <si>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</si>
  <si>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</si>
  <si>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</si>
  <si>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</si>
  <si>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</si>
  <si>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</si>
  <si>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</si>
  <si>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</si>
  <si>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</si>
  <si>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</si>
  <si>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</si>
  <si>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</si>
  <si>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</si>
  <si>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</si>
  <si>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</si>
  <si>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</si>
  <si>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</si>
  <si>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</si>
  <si>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</si>
  <si>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</si>
  <si>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</si>
  <si>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</si>
  <si>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</si>
  <si>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</si>
  <si>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</si>
  <si>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</si>
  <si>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</si>
  <si>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</si>
  <si>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</si>
  <si>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</si>
  <si>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</si>
  <si>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</si>
  <si>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</si>
  <si>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</si>
  <si>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</si>
  <si>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</si>
  <si>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</si>
  <si>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</si>
  <si>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</si>
  <si>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</si>
  <si>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</si>
  <si>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</si>
  <si>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</si>
  <si>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</si>
  <si>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</si>
  <si>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</si>
  <si>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</si>
  <si>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</si>
  <si>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</si>
  <si>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</si>
  <si>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</si>
  <si>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</si>
  <si>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</si>
  <si>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</si>
  <si>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</si>
  <si>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</si>
  <si>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</si>
  <si>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</si>
  <si>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</si>
  <si>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</si>
  <si>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</si>
  <si>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</si>
  <si>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</si>
  <si>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</si>
  <si>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</si>
  <si>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</si>
  <si>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</si>
  <si>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</si>
  <si>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</si>
  <si>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</si>
  <si>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</si>
  <si>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</si>
  <si>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</si>
  <si>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</si>
  <si>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</si>
  <si>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</si>
  <si>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</si>
  <si>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</si>
  <si>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</si>
  <si>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</si>
  <si>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</si>
  <si>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</si>
  <si>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</si>
  <si>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</si>
  <si>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</si>
  <si>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</si>
  <si>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</si>
  <si>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</si>
  <si>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</si>
  <si>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</si>
  <si>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</si>
  <si>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</si>
  <si>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</si>
  <si>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</si>
  <si>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</si>
  <si>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</si>
  <si>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</si>
  <si>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</si>
  <si>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</si>
  <si>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</si>
  <si>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</si>
  <si>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</si>
  <si>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</si>
  <si>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</si>
  <si>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</si>
  <si>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</si>
  <si>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</si>
  <si>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</si>
  <si>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</si>
  <si>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</si>
  <si>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</si>
  <si>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</si>
  <si>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</si>
  <si>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</si>
  <si>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</si>
  <si>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</si>
  <si>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</si>
  <si>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</si>
  <si>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</si>
  <si>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</si>
  <si>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</si>
  <si>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</si>
  <si>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</si>
  <si>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</si>
  <si>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</si>
  <si>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</si>
  <si>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</si>
  <si>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</si>
  <si>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</si>
  <si>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</si>
  <si>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</si>
  <si>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</si>
  <si>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</si>
  <si>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</si>
  <si>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</si>
  <si>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</si>
  <si>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</si>
  <si>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</si>
  <si>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</si>
  <si>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</si>
  <si>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</si>
  <si>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</si>
  <si>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</si>
  <si>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</si>
  <si>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</si>
  <si>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</si>
  <si>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</si>
  <si>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</si>
  <si>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</si>
  <si>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</si>
  <si>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</si>
  <si>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</si>
  <si>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</si>
  <si>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</si>
  <si>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</si>
  <si>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</si>
  <si>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</si>
  <si>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</si>
  <si>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</si>
  <si>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</si>
  <si>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</si>
  <si>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</si>
  <si>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</si>
  <si>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</si>
  <si>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</si>
  <si>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</si>
  <si>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</si>
  <si>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</si>
  <si>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</si>
  <si>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</si>
  <si>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</si>
  <si>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</si>
  <si>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</si>
  <si>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</si>
  <si>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</si>
  <si>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</si>
  <si>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</si>
  <si>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</si>
  <si>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</si>
  <si>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</si>
  <si>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</si>
  <si>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</si>
  <si>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</si>
  <si>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</si>
  <si>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</si>
  <si>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</si>
  <si>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</si>
  <si>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</si>
  <si>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</si>
  <si>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</si>
  <si>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</si>
  <si>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</si>
  <si>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</si>
  <si>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</si>
  <si>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</si>
  <si>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</si>
  <si>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</si>
  <si>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</si>
  <si>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</si>
  <si>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</si>
  <si>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</si>
  <si>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</si>
  <si>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</si>
  <si>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</si>
  <si>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</si>
  <si>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</si>
  <si>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</si>
  <si>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</si>
  <si>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</si>
  <si>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</si>
  <si>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</si>
  <si>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</si>
  <si>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</si>
  <si>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</si>
  <si>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</si>
  <si>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</si>
  <si>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</si>
  <si>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</si>
  <si>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</si>
  <si>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</si>
  <si>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</si>
  <si>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</si>
  <si>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</si>
  <si>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</si>
  <si>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</si>
  <si>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</si>
  <si>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</si>
  <si>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</si>
  <si>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</si>
  <si>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</si>
  <si>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</si>
  <si>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</si>
  <si>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</si>
  <si>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</si>
  <si>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</si>
  <si>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</si>
  <si>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</si>
  <si>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</si>
  <si>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</si>
  <si>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</si>
  <si>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</si>
  <si>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</si>
  <si>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</si>
  <si>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</si>
  <si>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</si>
  <si>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</si>
  <si>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</si>
  <si>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</si>
  <si>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</si>
  <si>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</si>
  <si>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</si>
  <si>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</si>
  <si>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</si>
  <si>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</si>
  <si>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</si>
  <si>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</si>
  <si>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</si>
  <si>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</si>
  <si>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</si>
  <si>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</si>
  <si>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</si>
  <si>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</si>
  <si>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</si>
  <si>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</si>
  <si>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</si>
  <si>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</si>
  <si>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</si>
  <si>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</si>
  <si>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</si>
  <si>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</si>
  <si>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</si>
  <si>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</si>
  <si>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</si>
  <si>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</si>
  <si>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</si>
  <si>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</si>
  <si>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</si>
  <si>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</si>
  <si>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</si>
  <si>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</si>
  <si>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</si>
  <si>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</si>
  <si>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</si>
  <si>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</si>
  <si>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</si>
  <si>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</si>
  <si>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</si>
  <si>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</si>
  <si>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</si>
  <si>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</si>
  <si>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</si>
  <si>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</si>
  <si>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</si>
  <si>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</si>
  <si>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</si>
  <si>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</si>
  <si>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</si>
  <si>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</si>
  <si>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</si>
  <si>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</si>
  <si>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</si>
  <si>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</si>
  <si>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</si>
  <si>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</si>
  <si>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</si>
  <si>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</si>
  <si>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</si>
  <si>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</si>
  <si>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</si>
  <si>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</si>
  <si>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</si>
  <si>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</si>
  <si>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</si>
  <si>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</si>
  <si>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</si>
  <si>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</si>
  <si>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</si>
  <si>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</si>
  <si>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</si>
  <si>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</si>
  <si>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</si>
  <si>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</si>
  <si>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</si>
  <si>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</si>
  <si>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</si>
  <si>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</si>
  <si>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</si>
  <si>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</si>
  <si>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</si>
  <si>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</si>
  <si>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</si>
  <si>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</si>
  <si>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</si>
  <si>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</si>
  <si>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</si>
  <si>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</si>
  <si>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</si>
  <si>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</si>
  <si>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</si>
  <si>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</si>
  <si>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</si>
  <si>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</si>
  <si>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</si>
  <si>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</si>
  <si>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</si>
  <si>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</si>
  <si>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</si>
  <si>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</si>
  <si>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</si>
  <si>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</si>
  <si>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</si>
  <si>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</si>
  <si>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</si>
  <si>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</si>
  <si>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</si>
  <si>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</si>
  <si>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</si>
  <si>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</si>
  <si>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</si>
  <si>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</si>
  <si>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</si>
  <si>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</si>
  <si>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</si>
  <si>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</si>
  <si>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</si>
  <si>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</si>
  <si>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</si>
  <si>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</si>
  <si>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</si>
  <si>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</si>
  <si>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</si>
  <si>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</si>
  <si>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</si>
  <si>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</si>
  <si>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</si>
  <si>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</si>
  <si>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</si>
  <si>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</si>
  <si>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</si>
  <si>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</si>
  <si>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</si>
  <si>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</si>
  <si>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</si>
  <si>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</si>
  <si>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</si>
  <si>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</si>
  <si>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</si>
  <si>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</si>
  <si>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</si>
  <si>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</si>
  <si>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</si>
  <si>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</si>
  <si>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</si>
  <si>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</si>
  <si>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</si>
  <si>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</si>
  <si>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</si>
  <si>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</si>
  <si>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</si>
  <si>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</si>
  <si>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</si>
  <si>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</si>
  <si>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</si>
  <si>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</si>
  <si>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</si>
  <si>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</si>
  <si>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</si>
  <si>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</si>
  <si>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</si>
  <si>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</si>
  <si>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</si>
  <si>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</si>
  <si>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</si>
  <si>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</si>
  <si>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</si>
  <si>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</si>
  <si>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</si>
  <si>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</si>
  <si>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</si>
  <si>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</si>
  <si>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</si>
  <si>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</si>
  <si>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</si>
  <si>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</si>
  <si>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</si>
  <si>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</si>
  <si>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</si>
  <si>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</si>
  <si>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</si>
  <si>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</si>
  <si>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</si>
  <si>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</si>
  <si>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</si>
  <si>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</si>
  <si>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</si>
  <si>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</si>
  <si>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</si>
  <si>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</si>
  <si>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</si>
  <si>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</si>
  <si>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</si>
  <si>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</si>
  <si>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</si>
  <si>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</si>
  <si>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</si>
  <si>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</si>
  <si>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</si>
  <si>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</si>
  <si>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</si>
  <si>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</si>
  <si>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</si>
  <si>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</si>
  <si>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</si>
  <si>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</si>
  <si>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</si>
  <si>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</si>
  <si>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</si>
  <si>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</si>
  <si>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</si>
  <si>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</si>
  <si>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</si>
  <si>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</si>
  <si>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</si>
  <si>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</si>
  <si>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</si>
  <si>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</si>
  <si>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</si>
  <si>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</si>
  <si>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</si>
  <si>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</si>
  <si>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</si>
  <si>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</si>
  <si>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</si>
  <si>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</si>
  <si>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</si>
  <si>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</si>
  <si>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</si>
  <si>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</si>
  <si>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</si>
  <si>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</si>
  <si>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</si>
  <si>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</si>
  <si>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</si>
  <si>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</si>
  <si>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</si>
  <si>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</si>
  <si>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</si>
  <si>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</si>
  <si>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</si>
  <si>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</si>
  <si>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</si>
  <si>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</si>
  <si>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</si>
  <si>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</si>
  <si>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</si>
  <si>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</si>
  <si>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</si>
  <si>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</si>
  <si>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</si>
  <si>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</si>
  <si>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</si>
  <si>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</si>
  <si>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</si>
  <si>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</si>
  <si>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</si>
  <si>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</si>
  <si>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</si>
  <si>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</si>
  <si>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</si>
  <si>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</si>
  <si>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</si>
  <si>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</si>
  <si>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</si>
  <si>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</si>
  <si>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</si>
  <si>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</si>
  <si>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</si>
  <si>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</si>
  <si>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</si>
  <si>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</si>
  <si>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</si>
  <si>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</si>
  <si>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</si>
  <si>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</si>
  <si>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</si>
  <si>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</si>
  <si>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</si>
  <si>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</si>
  <si>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</si>
  <si>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</si>
  <si>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</si>
  <si>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</si>
  <si>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</si>
  <si>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</si>
  <si>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</si>
  <si>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</si>
  <si>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</si>
  <si>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</si>
  <si>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</si>
  <si>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</si>
  <si>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</si>
  <si>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</si>
  <si>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</si>
  <si>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</si>
  <si>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</si>
  <si>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</si>
  <si>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</si>
  <si>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</si>
  <si>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</si>
  <si>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</si>
  <si>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</si>
  <si>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</si>
  <si>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</si>
  <si>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</si>
  <si>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</si>
  <si>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</si>
  <si>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</si>
  <si>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</si>
  <si>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</si>
  <si>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</si>
  <si>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</si>
  <si>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</si>
  <si>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</si>
  <si>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</si>
  <si>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</si>
  <si>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</si>
  <si>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</si>
  <si>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</si>
  <si>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</si>
  <si>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</si>
  <si>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</si>
  <si>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</si>
  <si>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</si>
  <si>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</si>
  <si>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</si>
  <si>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</si>
  <si>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</si>
  <si>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</si>
  <si>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</si>
  <si>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</si>
  <si>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</si>
  <si>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</si>
  <si>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</si>
  <si>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</si>
  <si>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</si>
  <si>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</si>
  <si>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</si>
  <si>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</si>
  <si>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</si>
  <si>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</si>
  <si>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</si>
  <si>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</si>
  <si>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</si>
  <si>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</si>
  <si>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</si>
  <si>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</si>
  <si>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</si>
  <si>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</si>
  <si>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</si>
  <si>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</si>
  <si>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</si>
  <si>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</si>
  <si>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</si>
  <si>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</si>
  <si>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</si>
  <si>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</si>
  <si>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</si>
  <si>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</si>
  <si>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</si>
  <si>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</si>
  <si>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</si>
  <si>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</si>
  <si>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</si>
  <si>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</si>
  <si>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</si>
  <si>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</si>
  <si>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</si>
  <si>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</si>
  <si>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</si>
  <si>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</si>
  <si>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</si>
  <si>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</si>
  <si>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</si>
  <si>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</si>
  <si>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</si>
  <si>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</si>
  <si>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</si>
  <si>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</si>
  <si>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</si>
  <si>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</si>
  <si>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</si>
  <si>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</si>
  <si>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</si>
  <si>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</si>
  <si>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</si>
  <si>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</si>
  <si>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</si>
  <si>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</si>
  <si>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</si>
  <si>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</si>
  <si>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</si>
  <si>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</si>
  <si>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</si>
  <si>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</si>
  <si>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</si>
  <si>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</si>
  <si>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</si>
  <si>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</si>
  <si>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</si>
  <si>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</si>
  <si>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</si>
  <si>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</si>
  <si>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</si>
  <si>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</si>
  <si>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</si>
  <si>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</si>
  <si>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</si>
  <si>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</si>
  <si>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</si>
  <si>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</si>
  <si>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</si>
  <si>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</si>
  <si>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</si>
  <si>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</si>
  <si>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</si>
  <si>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</si>
  <si>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</si>
  <si>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</si>
  <si>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</si>
  <si>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</si>
  <si>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</si>
  <si>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</si>
  <si>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</si>
  <si>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</si>
  <si>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</si>
  <si>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</si>
  <si>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</si>
  <si>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</si>
  <si>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</si>
  <si>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</si>
  <si>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</si>
  <si>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</si>
  <si>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</si>
  <si>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</si>
  <si>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</si>
  <si>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</si>
  <si>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</si>
  <si>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</si>
  <si>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</si>
  <si>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</si>
  <si>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</si>
  <si>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</si>
  <si>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</si>
  <si>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</si>
  <si>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</si>
  <si>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</si>
  <si>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</si>
  <si>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</si>
  <si>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</si>
  <si>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</si>
  <si>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</si>
  <si>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</si>
  <si>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</si>
  <si>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</si>
  <si>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</si>
  <si>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</si>
  <si>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</si>
  <si>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</si>
  <si>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</si>
  <si>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</si>
  <si>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</si>
  <si>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</si>
  <si>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</si>
  <si>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</si>
  <si>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</si>
  <si>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</si>
  <si>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</si>
  <si>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</si>
  <si>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</si>
  <si>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</si>
  <si>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</si>
  <si>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</si>
  <si>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</si>
  <si>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</si>
  <si>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</si>
  <si>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</si>
  <si>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</si>
  <si>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</si>
  <si>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</si>
  <si>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</si>
  <si>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</si>
  <si>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</si>
  <si>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</si>
  <si>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</si>
  <si>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</si>
  <si>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</si>
  <si>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</si>
  <si>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</si>
  <si>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</si>
  <si>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</si>
  <si>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</si>
  <si>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</si>
  <si>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</si>
  <si>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</si>
  <si>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</si>
  <si>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</si>
  <si>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</si>
  <si>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</si>
  <si>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</si>
  <si>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</si>
  <si>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</si>
  <si>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</si>
  <si>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</si>
  <si>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</si>
  <si>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</si>
  <si>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</si>
  <si>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</si>
  <si>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</si>
  <si>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</si>
  <si>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</si>
  <si>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</si>
  <si>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</si>
  <si>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</si>
  <si>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</si>
  <si>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</si>
  <si>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</si>
  <si>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</si>
  <si>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</si>
  <si>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</si>
  <si>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</si>
  <si>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</si>
  <si>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</si>
  <si>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</si>
  <si>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</si>
  <si>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</si>
  <si>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</si>
  <si>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</si>
  <si>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</si>
  <si>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</si>
  <si>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</si>
  <si>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</si>
  <si>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</si>
  <si>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</si>
  <si>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</si>
  <si>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</si>
  <si>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</si>
  <si>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</si>
  <si>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</si>
  <si>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</si>
  <si>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</si>
  <si>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</si>
  <si>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</si>
  <si>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</si>
  <si>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</si>
  <si>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</si>
  <si>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</si>
  <si>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</si>
  <si>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</si>
  <si>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</si>
  <si>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</si>
  <si>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</si>
  <si>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</si>
  <si>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</si>
  <si>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</si>
  <si>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</si>
  <si>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</si>
  <si>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</si>
  <si>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</si>
  <si>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</si>
  <si>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</si>
  <si>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</si>
  <si>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</si>
  <si>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</si>
  <si>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</si>
  <si>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</si>
  <si>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</si>
  <si>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</si>
  <si>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</si>
  <si>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</si>
  <si>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</si>
  <si>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</si>
  <si>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</si>
  <si>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</si>
  <si>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</si>
  <si>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</si>
  <si>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</si>
  <si>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</si>
  <si>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</si>
  <si>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</si>
  <si>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</si>
  <si>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</si>
  <si>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</si>
  <si>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</si>
  <si>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</si>
  <si>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</si>
  <si>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</si>
  <si>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</si>
  <si>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</si>
  <si>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</si>
  <si>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</si>
  <si>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</si>
  <si>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</si>
  <si>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</si>
  <si>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</si>
  <si>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</si>
  <si>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</si>
  <si>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</si>
  <si>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</si>
  <si>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</si>
  <si>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</si>
  <si>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</si>
  <si>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</si>
  <si>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</si>
  <si>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</si>
  <si>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</si>
  <si>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</si>
  <si>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</si>
  <si>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</si>
  <si>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</si>
  <si>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</si>
  <si>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</si>
  <si>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</si>
  <si>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</si>
  <si>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</si>
  <si>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</si>
  <si>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</si>
  <si>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</si>
  <si>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</si>
  <si>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</si>
  <si>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</si>
  <si>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</si>
  <si>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</si>
  <si>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</si>
  <si>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</si>
  <si>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</si>
  <si>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</si>
  <si>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</si>
  <si>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</si>
  <si>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</si>
  <si>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</si>
  <si>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</si>
  <si>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</si>
  <si>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</si>
  <si>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</si>
  <si>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</si>
  <si>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</si>
  <si>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</si>
  <si>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</si>
  <si>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</si>
  <si>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</si>
  <si>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</si>
  <si>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</si>
  <si>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</si>
  <si>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</si>
  <si>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</si>
  <si>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</si>
  <si>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</si>
  <si>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</si>
  <si>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</si>
  <si>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</si>
  <si>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</si>
  <si>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</si>
  <si>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</si>
  <si>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</si>
  <si>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</si>
  <si>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</si>
  <si>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</si>
  <si>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</si>
  <si>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</si>
  <si>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</si>
  <si>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</si>
  <si>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</si>
  <si>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</si>
  <si>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</si>
  <si>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</si>
  <si>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</si>
  <si>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</si>
  <si>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</si>
  <si>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</si>
  <si>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</si>
  <si>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</si>
  <si>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</si>
  <si>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</si>
  <si>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</si>
  <si>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</si>
  <si>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</si>
  <si>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</si>
  <si>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</si>
  <si>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</si>
  <si>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</si>
  <si>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</si>
  <si>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</si>
  <si>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</si>
  <si>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</si>
  <si>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</si>
  <si>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</si>
  <si>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</si>
  <si>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</si>
  <si>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</si>
  <si>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</si>
  <si>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</si>
  <si>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</si>
  <si>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</si>
  <si>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</si>
  <si>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</si>
  <si>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</si>
  <si>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</si>
  <si>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</si>
  <si>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</si>
  <si>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</si>
  <si>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</si>
  <si>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</si>
  <si>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</si>
  <si>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</si>
  <si>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</si>
  <si>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</si>
  <si>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</si>
  <si>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</si>
  <si>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</si>
  <si>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</si>
  <si>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</si>
  <si>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</si>
  <si>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</si>
  <si>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</si>
  <si>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</si>
  <si>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</si>
  <si>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</si>
  <si>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</si>
  <si>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</si>
  <si>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</si>
  <si>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</si>
  <si>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</si>
  <si>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</si>
  <si>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</si>
  <si>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</si>
  <si>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</si>
  <si>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</si>
  <si>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</si>
  <si>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</si>
  <si>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</si>
  <si>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</si>
  <si>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</si>
  <si>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</si>
  <si>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</si>
  <si>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</si>
  <si>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</si>
  <si>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</si>
  <si>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</si>
  <si>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</si>
  <si>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</si>
  <si>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</si>
  <si>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</si>
  <si>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</si>
  <si>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</si>
  <si>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</si>
  <si>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</si>
  <si>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</si>
  <si>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</si>
  <si>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</si>
  <si>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</si>
  <si>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</si>
  <si>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</si>
  <si>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</si>
  <si>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</si>
  <si>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</si>
  <si>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</si>
  <si>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</si>
  <si>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</si>
  <si>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</si>
  <si>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</si>
  <si>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</si>
  <si>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</si>
  <si>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</si>
  <si>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</si>
  <si>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</si>
  <si>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</si>
  <si>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</si>
  <si>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</si>
  <si>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</si>
  <si>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</si>
  <si>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</si>
  <si>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</si>
  <si>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</si>
  <si>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</si>
  <si>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</si>
  <si>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</si>
  <si>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</si>
  <si>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</si>
  <si>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</si>
  <si>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</si>
  <si>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</si>
  <si>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</si>
  <si>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</si>
  <si>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</si>
  <si>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</si>
  <si>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</si>
  <si>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</si>
  <si>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</si>
  <si>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</si>
  <si>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</si>
  <si>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</si>
  <si>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</si>
  <si>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</si>
  <si>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</si>
  <si>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</si>
  <si>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</si>
  <si>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</si>
  <si>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</si>
  <si>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</si>
  <si>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</si>
  <si>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</si>
  <si>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</si>
  <si>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</si>
  <si>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</si>
  <si>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</si>
  <si>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</si>
  <si>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</si>
  <si>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</si>
  <si>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</si>
  <si>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</si>
  <si>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</si>
  <si>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</si>
  <si>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</si>
  <si>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</si>
  <si>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</si>
  <si>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</si>
  <si>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</si>
  <si>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</si>
  <si>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</si>
  <si>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</si>
  <si>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</si>
  <si>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</si>
  <si>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</si>
  <si>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</si>
  <si>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</si>
  <si>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</si>
  <si>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</si>
  <si>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</si>
  <si>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</si>
  <si>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</si>
  <si>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</si>
  <si>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</si>
  <si>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</si>
  <si>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</si>
  <si>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</si>
  <si>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</si>
  <si>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</si>
  <si>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</si>
  <si>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</si>
  <si>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</si>
  <si>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</si>
  <si>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</si>
  <si>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</si>
  <si>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</si>
  <si>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</si>
  <si>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</si>
  <si>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</si>
  <si>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</si>
  <si>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</si>
  <si>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</si>
  <si>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</si>
  <si>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</si>
  <si>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</si>
  <si>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</si>
  <si>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</si>
  <si>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</si>
  <si>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</si>
  <si>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</si>
  <si>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</si>
  <si>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</si>
  <si>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</si>
  <si>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</si>
  <si>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</si>
  <si>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</si>
  <si>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</si>
  <si>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</si>
  <si>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</si>
  <si>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</si>
  <si>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</si>
  <si>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</si>
  <si>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</si>
  <si>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</si>
  <si>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</si>
  <si>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</si>
  <si>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</si>
  <si>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</si>
  <si>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</si>
  <si>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</si>
  <si>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</si>
  <si>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</si>
  <si>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</si>
  <si>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</si>
  <si>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</si>
  <si>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</si>
  <si>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</si>
  <si>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</si>
  <si>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</si>
  <si>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</si>
  <si>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</si>
  <si>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</si>
  <si>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</si>
  <si>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</si>
  <si>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</si>
  <si>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</si>
  <si>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</si>
  <si>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</si>
  <si>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</si>
  <si>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</si>
  <si>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</si>
  <si>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</si>
  <si>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</si>
  <si>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</si>
  <si>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</si>
  <si>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</si>
  <si>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</si>
  <si>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</si>
  <si>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</si>
  <si>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</si>
  <si>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</si>
  <si>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</si>
  <si>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</si>
  <si>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</si>
  <si>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</si>
  <si>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</si>
  <si>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</si>
  <si>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</si>
  <si>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</si>
  <si>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</si>
  <si>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</si>
  <si>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</si>
  <si>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</si>
  <si>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</si>
  <si>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</si>
  <si>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</si>
  <si>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</si>
  <si>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</si>
  <si>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</si>
  <si>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</si>
  <si>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</si>
  <si>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</si>
  <si>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</si>
  <si>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</si>
  <si>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</si>
  <si>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</si>
  <si>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</si>
  <si>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</si>
  <si>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</si>
  <si>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</si>
  <si>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</si>
  <si>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</si>
  <si>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</si>
  <si>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</si>
  <si>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</si>
  <si>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</si>
  <si>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</si>
  <si>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</si>
  <si>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</si>
  <si>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</si>
  <si>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</si>
  <si>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</si>
  <si>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</si>
  <si>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</si>
  <si>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</si>
  <si>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</si>
  <si>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</si>
  <si>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</si>
  <si>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</si>
  <si>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</si>
  <si>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</si>
  <si>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</si>
  <si>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</si>
  <si>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</si>
  <si>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</si>
  <si>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</si>
  <si>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</si>
  <si>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</si>
  <si>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</si>
  <si>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</si>
  <si>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</si>
  <si>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</si>
  <si>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</si>
  <si>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</si>
  <si>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</si>
  <si>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</si>
  <si>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</si>
  <si>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</si>
  <si>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</si>
  <si>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</si>
  <si>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</si>
  <si>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</si>
  <si>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</si>
  <si>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</si>
  <si>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</si>
  <si>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</si>
  <si>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</si>
  <si>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</si>
  <si>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</si>
  <si>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</si>
  <si>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</si>
  <si>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</si>
  <si>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</si>
  <si>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</si>
  <si>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</si>
  <si>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</si>
  <si>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</si>
  <si>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</si>
  <si>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</si>
  <si>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</si>
  <si>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</si>
  <si>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</si>
  <si>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</si>
  <si>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</si>
  <si>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</si>
  <si>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</si>
  <si>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</si>
  <si>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</si>
  <si>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</si>
  <si>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</si>
  <si>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</si>
  <si>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</si>
  <si>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</si>
  <si>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</si>
  <si>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</si>
  <si>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</si>
  <si>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</si>
  <si>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</si>
  <si>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</si>
  <si>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</si>
  <si>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</si>
  <si>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</si>
  <si>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</si>
  <si>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</si>
  <si>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</si>
  <si>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</si>
  <si>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</si>
  <si>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</si>
  <si>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</si>
  <si>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</si>
  <si>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</si>
  <si>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</si>
  <si>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</si>
  <si>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</si>
  <si>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</si>
  <si>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</si>
  <si>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</si>
  <si>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</si>
  <si>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</si>
  <si>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</si>
  <si>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</si>
  <si>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</si>
  <si>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</si>
  <si>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</si>
  <si>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</si>
  <si>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</si>
  <si>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</si>
  <si>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</si>
  <si>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</si>
  <si>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</si>
  <si>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</si>
  <si>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</si>
  <si>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</si>
  <si>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</si>
  <si>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</si>
  <si>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</si>
  <si>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</si>
  <si>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</si>
  <si>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</si>
  <si>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</si>
  <si>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</si>
  <si>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</si>
  <si>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</si>
  <si>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</si>
  <si>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</si>
  <si>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</si>
  <si>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</si>
  <si>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</si>
  <si>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</si>
  <si>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</si>
  <si>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</si>
  <si>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</si>
  <si>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</si>
  <si>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</si>
  <si>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</si>
  <si>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</si>
  <si>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</si>
  <si>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</si>
  <si>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</si>
  <si>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</si>
  <si>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</si>
  <si>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</si>
  <si>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</si>
  <si>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</si>
  <si>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</si>
  <si>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</si>
  <si>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</si>
  <si>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</si>
  <si>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</si>
  <si>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</si>
  <si>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</si>
  <si>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</si>
  <si>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</si>
  <si>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</si>
  <si>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</si>
  <si>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</si>
  <si>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</si>
  <si>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</si>
  <si>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</si>
  <si>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</si>
  <si>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</si>
  <si>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</si>
  <si>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</si>
  <si>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</si>
  <si>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</si>
  <si>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</si>
  <si>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</si>
  <si>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</si>
  <si>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</si>
  <si>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</si>
  <si>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</si>
  <si>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</si>
  <si>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</si>
  <si>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</si>
  <si>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</si>
  <si>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</si>
  <si>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</si>
  <si>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</si>
  <si>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</si>
  <si>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</si>
  <si>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</si>
  <si>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</si>
  <si>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</si>
  <si>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</si>
  <si>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</si>
  <si>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</si>
  <si>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</si>
  <si>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</si>
  <si>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</si>
  <si>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</si>
  <si>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</si>
  <si>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</si>
  <si>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</si>
  <si>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</si>
  <si>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</si>
  <si>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</si>
  <si>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</si>
  <si>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</si>
  <si>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</si>
  <si>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</si>
  <si>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</si>
  <si>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</si>
  <si>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</si>
  <si>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</si>
  <si>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</si>
  <si>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</si>
  <si>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</si>
  <si>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</si>
  <si>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</si>
  <si>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</si>
  <si>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</si>
  <si>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</si>
  <si>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</si>
  <si>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</si>
  <si>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</si>
  <si>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</si>
  <si>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</si>
  <si>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</si>
  <si>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</si>
  <si>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</si>
  <si>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</si>
  <si>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</si>
  <si>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</si>
  <si>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</si>
  <si>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</si>
  <si>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</si>
  <si>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</si>
  <si>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</si>
  <si>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</si>
  <si>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</si>
  <si>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</si>
  <si>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</si>
  <si>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</si>
  <si>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</si>
  <si>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</si>
  <si>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</si>
  <si>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</si>
  <si>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</si>
  <si>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</si>
  <si>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</si>
  <si>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</si>
  <si>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</si>
  <si>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</si>
  <si>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</si>
  <si>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</si>
  <si>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</si>
  <si>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</si>
  <si>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</si>
  <si>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</si>
  <si>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</si>
  <si>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</si>
  <si>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</si>
  <si>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</si>
  <si>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</si>
  <si>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</si>
  <si>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</si>
  <si>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</si>
  <si>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</si>
  <si>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</si>
  <si>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</si>
  <si>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</si>
  <si>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</si>
  <si>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</si>
  <si>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</si>
  <si>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</si>
  <si>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</si>
  <si>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</si>
  <si>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</si>
  <si>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</si>
  <si>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</si>
  <si>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</si>
  <si>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</si>
  <si>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</si>
  <si>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</si>
  <si>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</si>
  <si>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</si>
  <si>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</si>
  <si>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</si>
  <si>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</si>
  <si>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</si>
  <si>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</si>
  <si>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</si>
  <si>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</si>
  <si>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</si>
  <si>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</si>
  <si>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</si>
  <si>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</si>
  <si>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</si>
  <si>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</si>
  <si>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</si>
  <si>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</si>
  <si>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</si>
  <si>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</si>
  <si>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</si>
  <si>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</si>
  <si>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</si>
  <si>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</si>
  <si>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</si>
  <si>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</si>
  <si>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</si>
  <si>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</si>
  <si>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</si>
  <si>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</si>
  <si>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</si>
  <si>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</si>
  <si>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</si>
  <si>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</si>
  <si>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</si>
  <si>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</si>
  <si>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</si>
  <si>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</si>
  <si>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</si>
  <si>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</si>
  <si>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</si>
  <si>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</si>
  <si>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</si>
  <si>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</si>
  <si>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</si>
  <si>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</si>
  <si>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</si>
  <si>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</si>
  <si>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</si>
  <si>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</si>
  <si>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</si>
  <si>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</si>
  <si>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</si>
  <si>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</si>
  <si>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</si>
  <si>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</si>
  <si>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</si>
  <si>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</si>
  <si>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</si>
  <si>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</si>
  <si>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</si>
  <si>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</si>
  <si>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</si>
  <si>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</si>
  <si>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</si>
  <si>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</si>
  <si>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</si>
  <si>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</si>
  <si>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</si>
  <si>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</si>
  <si>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</si>
  <si>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</si>
  <si>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</si>
  <si>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</si>
  <si>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</si>
  <si>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</si>
  <si>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</si>
  <si>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</si>
  <si>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</si>
  <si>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</si>
  <si>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</si>
  <si>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</si>
  <si>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</si>
  <si>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</si>
  <si>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</si>
  <si>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</si>
  <si>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</si>
  <si>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</si>
  <si>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</si>
  <si>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</si>
  <si>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</si>
  <si>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</si>
  <si>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</si>
  <si>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</si>
  <si>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</si>
  <si>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</si>
  <si>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</si>
  <si>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</si>
  <si>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</si>
  <si>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</si>
  <si>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</si>
  <si>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</si>
  <si>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</si>
  <si>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</si>
  <si>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</si>
  <si>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</si>
  <si>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</si>
  <si>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</si>
  <si>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</si>
  <si>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</si>
  <si>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</si>
  <si>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</si>
  <si>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</si>
  <si>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</si>
  <si>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</si>
  <si>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</si>
  <si>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</si>
  <si>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</si>
  <si>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</si>
  <si>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</si>
  <si>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</si>
  <si>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</si>
  <si>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</si>
  <si>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</si>
  <si>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</si>
  <si>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</si>
  <si>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</si>
  <si>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</si>
  <si>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</si>
  <si>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</si>
  <si>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</si>
  <si>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</si>
  <si>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</si>
  <si>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</si>
  <si>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</si>
  <si>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</si>
  <si>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</si>
  <si>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</si>
  <si>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</si>
  <si>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</si>
  <si>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</si>
  <si>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</si>
  <si>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</si>
  <si>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</si>
  <si>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</si>
  <si>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</si>
  <si>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</si>
  <si>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</si>
  <si>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</si>
  <si>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</si>
  <si>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</si>
  <si>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</si>
  <si>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</si>
  <si>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</si>
  <si>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</si>
  <si>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</si>
  <si>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</si>
  <si>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</si>
  <si>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</si>
  <si>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</si>
  <si>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</si>
  <si>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</si>
  <si>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</si>
  <si>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</si>
  <si>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</si>
  <si>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</si>
  <si>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</si>
  <si>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</si>
  <si>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</si>
  <si>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</si>
  <si>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</si>
  <si>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</si>
  <si>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</si>
  <si>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</si>
  <si>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</si>
  <si>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</si>
  <si>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</si>
  <si>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</si>
  <si>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</si>
  <si>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</si>
  <si>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</si>
  <si>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</si>
  <si>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</si>
  <si>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</si>
  <si>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</si>
  <si>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</si>
  <si>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</si>
  <si>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</si>
  <si>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</si>
  <si>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</si>
  <si>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</si>
  <si>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</si>
  <si>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</si>
  <si>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</si>
  <si>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</si>
  <si>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</si>
  <si>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</si>
  <si>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</si>
  <si>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</si>
  <si>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</si>
  <si>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</si>
  <si>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</si>
  <si>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</si>
  <si>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</si>
  <si>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</si>
  <si>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</si>
  <si>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</si>
  <si>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</si>
  <si>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</si>
  <si>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</si>
  <si>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</si>
  <si>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</si>
  <si>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</si>
  <si>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</si>
  <si>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</si>
  <si>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</si>
  <si>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</si>
  <si>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</si>
  <si>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</si>
  <si>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</si>
  <si>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</si>
  <si>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</si>
  <si>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</si>
  <si>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</si>
  <si>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</si>
  <si>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</si>
  <si>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</si>
  <si>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</si>
  <si>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</si>
  <si>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</si>
  <si>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</si>
  <si>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</si>
  <si>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</si>
  <si>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</si>
  <si>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</si>
  <si>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</si>
  <si>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</si>
  <si>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</si>
  <si>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</si>
  <si>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</si>
  <si>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</si>
  <si>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</si>
  <si>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</si>
  <si>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</si>
  <si>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</si>
  <si>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</si>
  <si>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</si>
  <si>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</si>
  <si>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</si>
  <si>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</si>
  <si>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</si>
  <si>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</si>
  <si>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</si>
  <si>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</si>
  <si>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</si>
  <si>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</si>
  <si>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</si>
  <si>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</si>
  <si>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</si>
  <si>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</si>
  <si>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</si>
  <si>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</si>
  <si>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</si>
  <si>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</si>
  <si>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</si>
  <si>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</si>
  <si>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</si>
  <si>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</si>
  <si>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</si>
  <si>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</si>
  <si>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</si>
  <si>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</si>
  <si>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</si>
  <si>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</si>
  <si>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</si>
  <si>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</si>
  <si>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</si>
  <si>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</si>
  <si>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</si>
  <si>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</si>
  <si>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</si>
  <si>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</si>
  <si>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</si>
  <si>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</si>
  <si>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</si>
  <si>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</si>
  <si>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</si>
  <si>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</si>
  <si>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</si>
  <si>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</si>
  <si>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</si>
  <si>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</si>
  <si>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</si>
  <si>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</si>
  <si>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</si>
  <si>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</si>
  <si>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</si>
  <si>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</si>
  <si>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</si>
  <si>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</si>
  <si>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</si>
  <si>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</si>
  <si>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</si>
  <si>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</si>
  <si>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</si>
  <si>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</si>
  <si>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</si>
  <si>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</si>
  <si>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</si>
  <si>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</si>
  <si>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</si>
  <si>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</si>
  <si>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</si>
  <si>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</si>
  <si>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</si>
  <si>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</si>
  <si>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</si>
  <si>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</si>
  <si>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</si>
  <si>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</si>
  <si>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</si>
  <si>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</si>
  <si>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</si>
  <si>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</si>
  <si>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</si>
  <si>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</si>
  <si>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</si>
  <si>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</si>
  <si>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</si>
  <si>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</si>
  <si>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</si>
  <si>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</si>
  <si>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</si>
  <si>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</si>
  <si>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</si>
  <si>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</si>
  <si>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</si>
  <si>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</si>
  <si>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</si>
  <si>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</si>
  <si>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</si>
  <si>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</si>
  <si>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</si>
  <si>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</si>
  <si>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</si>
  <si>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</si>
  <si>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</si>
  <si>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</si>
  <si>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</si>
  <si>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</si>
  <si>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</si>
  <si>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</si>
  <si>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</si>
  <si>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</si>
  <si>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</si>
  <si>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</si>
  <si>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</si>
  <si>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</si>
  <si>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</si>
  <si>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</si>
  <si>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</si>
  <si>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</si>
  <si>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</si>
  <si>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</si>
  <si>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</si>
  <si>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</si>
  <si>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</si>
  <si>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</si>
  <si>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</si>
  <si>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</si>
  <si>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</si>
  <si>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</si>
  <si>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</si>
  <si>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</si>
  <si>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</si>
  <si>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</si>
  <si>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</si>
  <si>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</si>
  <si>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</si>
  <si>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</si>
  <si>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</si>
  <si>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</si>
  <si>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</si>
  <si>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</si>
  <si>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</si>
  <si>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</si>
  <si>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</si>
  <si>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</si>
  <si>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</si>
  <si>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</si>
  <si>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</si>
  <si>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</si>
  <si>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</si>
  <si>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</si>
  <si>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</si>
  <si>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</si>
  <si>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</si>
  <si>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</si>
  <si>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</si>
  <si>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</si>
  <si>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</si>
  <si>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</si>
  <si>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</si>
  <si>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</si>
  <si>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</si>
  <si>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</si>
  <si>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</si>
  <si>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</si>
  <si>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</si>
  <si>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</si>
  <si>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</si>
  <si>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</si>
  <si>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</si>
  <si>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</si>
  <si>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</si>
  <si>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</si>
  <si>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</si>
  <si>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</si>
  <si>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</si>
  <si>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</si>
  <si>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</si>
  <si>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</si>
  <si>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</si>
  <si>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</si>
  <si>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</si>
  <si>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</si>
  <si>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</si>
  <si>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</si>
  <si>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</si>
  <si>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</si>
  <si>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</si>
  <si>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</si>
  <si>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</si>
  <si>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</si>
  <si>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</si>
  <si>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</si>
  <si>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</si>
  <si>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</si>
  <si>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</si>
  <si>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</si>
  <si>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</si>
  <si>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</si>
  <si>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</si>
  <si>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</si>
  <si>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</si>
  <si>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</si>
  <si>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</si>
  <si>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</si>
  <si>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</si>
  <si>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</si>
  <si>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</si>
  <si>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</si>
  <si>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</si>
  <si>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</si>
  <si>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</si>
  <si>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</si>
  <si>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</si>
  <si>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</si>
  <si>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</si>
  <si>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</si>
  <si>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</si>
  <si>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</si>
  <si>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</si>
  <si>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</si>
  <si>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</si>
  <si>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</si>
  <si>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</si>
  <si>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</si>
  <si>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</si>
  <si>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</si>
  <si>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</si>
  <si>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</si>
  <si>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</si>
  <si>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</si>
  <si>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</si>
  <si>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</si>
  <si>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</si>
  <si>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</si>
  <si>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</si>
  <si>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</si>
  <si>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</si>
  <si>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</si>
  <si>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</si>
  <si>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</si>
  <si>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</si>
  <si>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</si>
  <si>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</si>
  <si>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</si>
  <si>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</si>
  <si>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</si>
  <si>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</si>
  <si>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</si>
  <si>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</si>
  <si>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</si>
  <si>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</si>
  <si>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</si>
  <si>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</si>
  <si>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</si>
  <si>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</si>
  <si>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</si>
  <si>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</si>
  <si>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</si>
  <si>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</si>
  <si>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</si>
  <si>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</si>
  <si>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</si>
  <si>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</si>
  <si>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</si>
  <si>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</si>
  <si>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</si>
  <si>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</si>
  <si>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</si>
  <si>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</si>
  <si>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</si>
  <si>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</si>
  <si>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</si>
  <si>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</si>
  <si>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</si>
  <si>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</si>
  <si>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</si>
  <si>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</si>
  <si>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</si>
  <si>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</si>
  <si>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</si>
  <si>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</si>
  <si>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</si>
  <si>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</si>
  <si>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</si>
  <si>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</si>
  <si>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</si>
  <si>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</si>
  <si>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</si>
  <si>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</si>
  <si>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</si>
  <si>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</si>
  <si>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</si>
  <si>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</si>
  <si>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</si>
  <si>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</si>
  <si>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</si>
  <si>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</si>
  <si>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</si>
  <si>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</si>
  <si>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</si>
  <si>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</si>
  <si>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</si>
  <si>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</si>
  <si>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</si>
  <si>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</si>
  <si>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</si>
  <si>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</si>
  <si>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</si>
  <si>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</si>
  <si>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</si>
  <si>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</si>
  <si>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</si>
  <si>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</si>
  <si>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</si>
  <si>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</si>
  <si>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</si>
  <si>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</si>
  <si>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</si>
  <si>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</si>
  <si>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</si>
  <si>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</si>
  <si>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</si>
  <si>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</si>
  <si>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</si>
  <si>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</si>
  <si>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</si>
  <si>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</si>
  <si>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</si>
  <si>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</si>
  <si>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</si>
  <si>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</si>
  <si>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</si>
  <si>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</si>
  <si>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</si>
  <si>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</si>
  <si>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</si>
  <si>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</si>
  <si>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</si>
  <si>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</si>
  <si>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</si>
  <si>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</si>
  <si>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</si>
  <si>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</si>
  <si>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</si>
  <si>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</si>
  <si>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</si>
  <si>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</si>
  <si>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</si>
  <si>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</si>
  <si>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</si>
  <si>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</si>
  <si>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</si>
  <si>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</si>
  <si>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</si>
  <si>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</si>
  <si>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</si>
  <si>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</si>
  <si>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</si>
  <si>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</si>
  <si>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</si>
  <si>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</si>
  <si>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</si>
  <si>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</si>
  <si>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</si>
  <si>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</si>
  <si>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</si>
  <si>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</si>
  <si>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</si>
  <si>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</si>
  <si>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</si>
  <si>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</si>
  <si>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</si>
  <si>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</si>
  <si>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</si>
  <si>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</si>
  <si>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</si>
  <si>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</si>
  <si>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</si>
  <si>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</si>
  <si>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</si>
  <si>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</si>
  <si>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</si>
  <si>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</si>
  <si>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</si>
  <si>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</si>
  <si>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</si>
  <si>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</si>
  <si>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</si>
  <si>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</si>
  <si>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</si>
  <si>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</si>
  <si>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</si>
  <si>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</si>
  <si>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</si>
  <si>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</si>
  <si>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</si>
  <si>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</si>
  <si>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</si>
  <si>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</si>
  <si>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</si>
  <si>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</si>
  <si>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</si>
  <si>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</si>
  <si>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</si>
  <si>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</si>
  <si>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</si>
  <si>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</si>
  <si>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</si>
  <si>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</si>
  <si>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</si>
  <si>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</si>
  <si>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</si>
  <si>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</si>
  <si>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</si>
  <si>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</si>
  <si>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</si>
  <si>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</si>
  <si>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</si>
  <si>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</si>
  <si>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</si>
  <si>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</si>
  <si>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</si>
  <si>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</si>
  <si>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</si>
  <si>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</si>
  <si>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</si>
  <si>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</si>
  <si>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</si>
  <si>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</si>
  <si>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</si>
  <si>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</si>
  <si>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</si>
  <si>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</si>
  <si>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</si>
  <si>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</si>
  <si>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</si>
  <si>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</si>
  <si>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</si>
  <si>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</si>
  <si>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</si>
  <si>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</si>
  <si>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</si>
  <si>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</si>
  <si>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</si>
  <si>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</si>
  <si>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</si>
  <si>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</si>
  <si>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</si>
  <si>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</si>
  <si>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</si>
  <si>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</si>
  <si>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</si>
  <si>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</si>
  <si>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</si>
  <si>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</si>
  <si>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</si>
  <si>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</si>
  <si>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</si>
  <si>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</si>
  <si>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</si>
  <si>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</si>
  <si>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</si>
  <si>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</si>
  <si>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</si>
  <si>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</si>
  <si>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</si>
  <si>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</si>
  <si>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</si>
  <si>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</si>
  <si>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</si>
  <si>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</si>
  <si>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</si>
  <si>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</si>
  <si>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</si>
  <si>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</si>
  <si>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</si>
  <si>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</si>
  <si>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</si>
  <si>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</si>
  <si>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</si>
  <si>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</si>
  <si>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</si>
  <si>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</si>
  <si>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</si>
  <si>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</si>
  <si>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</si>
  <si>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</si>
  <si>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</si>
  <si>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</si>
  <si>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</si>
  <si>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</si>
  <si>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</si>
  <si>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</si>
  <si>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</si>
  <si>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</si>
  <si>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</si>
  <si>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</si>
  <si>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</si>
  <si>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</si>
  <si>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</si>
  <si>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</si>
  <si>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</si>
  <si>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</si>
  <si>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</si>
  <si>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</si>
  <si>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</si>
  <si>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</si>
  <si>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</si>
  <si>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</si>
  <si>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</si>
  <si>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</si>
  <si>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</si>
  <si>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</si>
  <si>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</si>
  <si>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</si>
  <si>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</si>
  <si>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</si>
  <si>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</si>
  <si>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</si>
  <si>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</si>
  <si>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</si>
  <si>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</si>
  <si>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</si>
  <si>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</si>
  <si>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</si>
  <si>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</si>
  <si>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</si>
  <si>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</si>
  <si>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</si>
  <si>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</si>
  <si>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</si>
  <si>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</si>
  <si>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</si>
  <si>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</si>
  <si>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</si>
  <si>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</si>
  <si>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</si>
  <si>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</si>
  <si>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</si>
  <si>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</si>
  <si>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</si>
  <si>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</si>
  <si>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</si>
  <si>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</si>
  <si>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</si>
  <si>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</si>
  <si>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</si>
  <si>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</si>
  <si>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</si>
  <si>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</si>
  <si>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</si>
  <si>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</si>
  <si>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</si>
  <si>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</si>
  <si>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</si>
  <si>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</si>
  <si>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</si>
  <si>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</si>
  <si>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</si>
  <si>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</si>
  <si>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</si>
  <si>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</si>
  <si>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</si>
  <si>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</si>
  <si>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</si>
  <si>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</si>
  <si>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</si>
  <si>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</si>
  <si>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</si>
  <si>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</si>
  <si>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</si>
  <si>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</si>
  <si>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</si>
  <si>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</si>
  <si>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</si>
  <si>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</si>
  <si>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</si>
  <si>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</si>
  <si>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</si>
  <si>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</si>
  <si>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</si>
  <si>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</si>
  <si>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</si>
  <si>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</si>
  <si>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</si>
  <si>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</si>
  <si>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</si>
  <si>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</si>
  <si>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</si>
  <si>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</si>
  <si>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</si>
  <si>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</si>
  <si>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</si>
  <si>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</si>
  <si>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</si>
  <si>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</si>
  <si>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</si>
  <si>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</si>
  <si>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</si>
  <si>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</si>
  <si>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</si>
  <si>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</si>
  <si>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</si>
  <si>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</si>
  <si>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</si>
  <si>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</si>
  <si>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</si>
  <si>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</si>
  <si>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</si>
  <si>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</si>
  <si>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</si>
  <si>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</si>
  <si>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</si>
  <si>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</si>
  <si>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</si>
  <si>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</si>
  <si>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</si>
  <si>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</si>
  <si>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</si>
  <si>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</si>
  <si>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</si>
  <si>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</si>
  <si>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</si>
  <si>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</si>
  <si>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</si>
  <si>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</si>
  <si>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</si>
  <si>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</si>
  <si>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</si>
  <si>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</si>
  <si>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</si>
  <si>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</si>
  <si>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</si>
  <si>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</si>
  <si>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</si>
  <si>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</si>
  <si>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</si>
  <si>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</si>
  <si>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</si>
  <si>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</si>
  <si>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</si>
  <si>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</si>
  <si>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</si>
  <si>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</si>
  <si>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</si>
  <si>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</si>
  <si>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</si>
  <si>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</si>
  <si>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</si>
  <si>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</si>
  <si>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</si>
  <si>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</si>
  <si>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</si>
  <si>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</si>
  <si>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</si>
  <si>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</si>
  <si>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</si>
  <si>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</si>
  <si>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</si>
  <si>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</si>
  <si>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</si>
  <si>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</si>
  <si>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</si>
  <si>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</si>
  <si>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</si>
  <si>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</si>
  <si>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</si>
  <si>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</si>
  <si>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</si>
  <si>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</si>
  <si>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</si>
  <si>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</si>
  <si>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</si>
  <si>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</si>
  <si>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</si>
  <si>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</si>
  <si>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</si>
  <si>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</si>
  <si>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</si>
  <si>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</si>
  <si>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</si>
  <si>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</si>
  <si>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</si>
  <si>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</si>
  <si>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</si>
  <si>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</si>
  <si>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</si>
  <si>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</si>
  <si>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</si>
  <si>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</si>
  <si>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</si>
  <si>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</si>
  <si>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</si>
  <si>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</si>
  <si>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</si>
  <si>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</si>
  <si>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</si>
  <si>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</si>
  <si>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</si>
  <si>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</si>
  <si>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</si>
  <si>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</si>
  <si>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</si>
  <si>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</si>
  <si>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</si>
  <si>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</si>
  <si>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</si>
  <si>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</si>
  <si>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</si>
  <si>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</si>
  <si>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</si>
  <si>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</si>
  <si>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</si>
  <si>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</si>
  <si>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</si>
  <si>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</si>
  <si>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</si>
  <si>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</si>
  <si>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</si>
  <si>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</si>
  <si>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</si>
  <si>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</si>
  <si>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</si>
  <si>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</si>
  <si>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</si>
  <si>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</si>
  <si>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</si>
  <si>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</si>
  <si>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</si>
  <si>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</si>
  <si>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</si>
  <si>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</si>
  <si>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</si>
  <si>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</si>
  <si>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</si>
  <si>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</si>
  <si>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</si>
  <si>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</si>
  <si>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</si>
  <si>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</si>
  <si>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</si>
  <si>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</si>
  <si>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</si>
  <si>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</si>
  <si>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</si>
  <si>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</si>
  <si>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</si>
  <si>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</si>
  <si>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</si>
  <si>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</si>
  <si>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</si>
  <si>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</si>
  <si>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</si>
  <si>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</si>
  <si>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</si>
  <si>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</si>
  <si>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</si>
  <si>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</si>
  <si>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</si>
  <si>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</si>
  <si>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</si>
  <si>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</si>
  <si>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</si>
  <si>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</si>
  <si>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</si>
  <si>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</si>
  <si>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</si>
  <si>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</si>
  <si>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</si>
  <si>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</si>
  <si>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</si>
  <si>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</si>
  <si>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</si>
  <si>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</si>
  <si>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</si>
  <si>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</si>
  <si>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</si>
  <si>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</si>
  <si>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</si>
  <si>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</si>
  <si>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</si>
  <si>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</si>
  <si>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</si>
  <si>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</si>
  <si>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</si>
  <si>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</si>
  <si>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</si>
  <si>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</si>
  <si>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</si>
  <si>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</si>
  <si>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</si>
  <si>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</si>
  <si>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</si>
  <si>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</si>
  <si>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</si>
  <si>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</si>
  <si>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</si>
  <si>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</si>
  <si>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</si>
  <si>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</si>
  <si>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</si>
  <si>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</si>
  <si>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</si>
  <si>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</si>
  <si>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</si>
  <si>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</si>
  <si>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</si>
  <si>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</si>
  <si>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</si>
  <si>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</si>
  <si>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</si>
  <si>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</si>
  <si>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</si>
  <si>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</si>
  <si>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</si>
  <si>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</si>
  <si>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</si>
  <si>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</si>
  <si>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</si>
  <si>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</si>
  <si>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</si>
  <si>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</si>
  <si>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</si>
  <si>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</si>
  <si>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</si>
  <si>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</si>
  <si>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</si>
  <si>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</si>
  <si>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</si>
  <si>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</si>
  <si>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</si>
  <si>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</si>
  <si>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</si>
  <si>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</si>
  <si>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</si>
  <si>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</si>
  <si>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</si>
  <si>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</si>
  <si>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</si>
  <si>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</si>
  <si>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</si>
  <si>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</si>
  <si>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</si>
  <si>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</si>
  <si>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</si>
  <si>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</si>
  <si>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</si>
  <si>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</si>
  <si>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</si>
  <si>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</si>
  <si>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</si>
  <si>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</si>
  <si>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</si>
  <si>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</si>
  <si>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</si>
  <si>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</si>
  <si>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</si>
  <si>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</si>
  <si>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</si>
  <si>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</si>
  <si>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</si>
  <si>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</si>
  <si>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</si>
  <si>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</si>
  <si>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</si>
  <si>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</si>
  <si>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</si>
  <si>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</si>
  <si>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</si>
  <si>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</si>
  <si>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</si>
  <si>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</si>
  <si>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</si>
  <si>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</si>
  <si>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</si>
  <si>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</si>
  <si>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</si>
  <si>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</si>
  <si>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</si>
  <si>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</si>
  <si>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</si>
  <si>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</si>
  <si>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</si>
  <si>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</si>
  <si>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</si>
  <si>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</si>
  <si>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</si>
  <si>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</si>
  <si>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</si>
  <si>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</si>
  <si>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</si>
  <si>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</si>
  <si>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</si>
  <si>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</si>
  <si>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</si>
  <si>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</si>
  <si>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</si>
  <si>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</si>
  <si>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</si>
  <si>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</si>
  <si>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</si>
  <si>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</si>
  <si>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</si>
  <si>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</si>
  <si>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</si>
  <si>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</si>
  <si>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</si>
  <si>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</si>
  <si>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</si>
  <si>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</si>
  <si>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</si>
  <si>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</si>
  <si>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</si>
  <si>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</si>
  <si>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</si>
  <si>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</si>
  <si>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</si>
  <si>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</si>
  <si>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</si>
  <si>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</si>
  <si>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</si>
  <si>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</si>
  <si>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</si>
  <si>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</si>
  <si>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</si>
  <si>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</si>
  <si>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</si>
  <si>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</si>
  <si>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</si>
  <si>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</si>
  <si>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</si>
  <si>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</si>
  <si>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</si>
  <si>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</si>
  <si>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</si>
  <si>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</si>
  <si>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</si>
  <si>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</si>
  <si>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</si>
  <si>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</si>
  <si>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</si>
  <si>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</si>
  <si>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</si>
  <si>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</si>
  <si>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</si>
  <si>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</si>
  <si>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</si>
  <si>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</si>
  <si>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</si>
  <si>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</si>
  <si>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</si>
  <si>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</si>
  <si>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</si>
  <si>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</si>
  <si>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</si>
  <si>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</si>
  <si>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</si>
  <si>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</si>
  <si>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</si>
  <si>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</si>
  <si>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</si>
  <si>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</si>
  <si>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</si>
  <si>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</si>
  <si>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</si>
  <si>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</si>
  <si>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</si>
  <si>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</si>
  <si>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</si>
  <si>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</si>
  <si>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</si>
  <si>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</si>
  <si>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</si>
  <si>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</si>
  <si>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</si>
  <si>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</si>
  <si>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</si>
  <si>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</si>
  <si>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</si>
  <si>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</si>
  <si>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</si>
  <si>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</si>
  <si>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</si>
  <si>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</si>
  <si>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</si>
  <si>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</si>
  <si>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</si>
  <si>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</si>
  <si>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</si>
  <si>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</si>
  <si>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</si>
  <si>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</si>
  <si>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</si>
  <si>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</si>
  <si>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</si>
  <si>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</si>
  <si>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</si>
  <si>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</si>
  <si>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</si>
  <si>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</si>
  <si>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</si>
  <si>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</si>
  <si>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</si>
  <si>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</si>
  <si>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</si>
  <si>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</si>
  <si>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</si>
  <si>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</si>
  <si>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</si>
  <si>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</si>
  <si>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</si>
  <si>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</si>
  <si>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</si>
  <si>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</si>
  <si>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</si>
  <si>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</si>
  <si>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</si>
  <si>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</si>
  <si>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</si>
  <si>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</si>
  <si>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</si>
  <si>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</si>
  <si>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</si>
  <si>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</si>
  <si>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</si>
  <si>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</si>
  <si>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</si>
  <si>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</si>
  <si>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</si>
  <si>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</si>
  <si>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</si>
  <si>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</si>
  <si>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</si>
  <si>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</si>
  <si>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</si>
  <si>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</si>
  <si>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</si>
  <si>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</si>
  <si>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</si>
  <si>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</si>
  <si>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</si>
  <si>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</si>
  <si>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</si>
  <si>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</si>
  <si>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</si>
  <si>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</si>
  <si>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</si>
  <si>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</si>
  <si>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</si>
  <si>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</si>
  <si>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</si>
  <si>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</si>
  <si>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</si>
  <si>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</si>
  <si>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</si>
  <si>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</si>
  <si>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</si>
  <si>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</si>
  <si>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</si>
  <si>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</si>
  <si>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</si>
  <si>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</si>
  <si>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</si>
  <si>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</si>
  <si>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</si>
  <si>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</si>
  <si>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</si>
  <si>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</si>
  <si>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</si>
  <si>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</si>
  <si>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</si>
  <si>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</si>
  <si>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</si>
  <si>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</si>
  <si>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</si>
  <si>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</si>
  <si>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</si>
  <si>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</si>
  <si>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</si>
  <si>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</si>
  <si>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</si>
  <si>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</si>
  <si>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</si>
  <si>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</si>
  <si>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</si>
  <si>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</si>
  <si>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</si>
  <si>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</si>
  <si>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</si>
  <si>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</si>
  <si>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</si>
  <si>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</si>
  <si>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</si>
  <si>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</si>
  <si>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</si>
  <si>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</si>
  <si>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</si>
  <si>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</si>
  <si>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</si>
  <si>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</si>
  <si>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</si>
  <si>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</si>
  <si>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</si>
  <si>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</si>
  <si>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</si>
  <si>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</si>
  <si>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</si>
  <si>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</si>
  <si>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</si>
  <si>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</si>
  <si>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</si>
  <si>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</si>
  <si>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</si>
  <si>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</si>
  <si>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</si>
  <si>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</si>
  <si>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</si>
  <si>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</si>
  <si>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</si>
  <si>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</si>
  <si>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</si>
  <si>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</si>
  <si>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</si>
  <si>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</si>
  <si>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</si>
  <si>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</si>
  <si>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</si>
  <si>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</si>
  <si>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</si>
  <si>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</si>
  <si>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</si>
  <si>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</si>
  <si>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</si>
  <si>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</si>
  <si>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</si>
  <si>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</si>
  <si>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</si>
  <si>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</si>
  <si>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</si>
  <si>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</si>
  <si>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</si>
  <si>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</si>
  <si>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</si>
  <si>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</si>
  <si>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</si>
  <si>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</si>
  <si>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</si>
  <si>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</si>
  <si>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</si>
  <si>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</si>
  <si>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</si>
  <si>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</si>
  <si>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</si>
  <si>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</si>
  <si>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</si>
  <si>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</si>
  <si>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</si>
  <si>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</si>
  <si>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</si>
  <si>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</si>
  <si>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</si>
  <si>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</si>
  <si>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</si>
  <si>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</si>
  <si>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</si>
  <si>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</si>
  <si>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</si>
  <si>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</si>
  <si>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</si>
  <si>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</si>
  <si>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</si>
  <si>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</si>
  <si>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</si>
  <si>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</si>
  <si>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</si>
  <si>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</si>
  <si>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</si>
  <si>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</si>
  <si>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</si>
  <si>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</si>
  <si>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</si>
  <si>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</si>
  <si>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</si>
  <si>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</si>
  <si>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</si>
  <si>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</si>
  <si>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</si>
  <si>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</si>
  <si>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</si>
  <si>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</si>
  <si>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</si>
  <si>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</si>
  <si>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</si>
  <si>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</si>
  <si>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</si>
  <si>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</si>
  <si>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</si>
  <si>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</si>
  <si>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</si>
  <si>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</si>
  <si>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</si>
  <si>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</si>
  <si>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</si>
  <si>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</si>
  <si>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</si>
  <si>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</si>
  <si>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</si>
  <si>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</si>
  <si>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</si>
  <si>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</si>
  <si>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</si>
  <si>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</si>
  <si>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</si>
  <si>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</si>
  <si>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</si>
  <si>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</si>
  <si>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</si>
  <si>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</si>
  <si>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</si>
  <si>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</si>
  <si>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</si>
  <si>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</si>
  <si>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</si>
  <si>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</si>
  <si>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</si>
  <si>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</si>
  <si>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</si>
  <si>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</si>
  <si>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</si>
  <si>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</si>
  <si>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</si>
  <si>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</si>
  <si>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</si>
  <si>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</si>
  <si>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</si>
  <si>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</si>
  <si>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</si>
  <si>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</si>
  <si>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</si>
  <si>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</si>
  <si>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</si>
  <si>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</si>
  <si>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</si>
  <si>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</si>
  <si>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</si>
  <si>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</si>
  <si>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</si>
  <si>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</si>
  <si>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</si>
  <si>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</si>
  <si>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</si>
  <si>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</si>
  <si>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</si>
  <si>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</si>
  <si>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</si>
  <si>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</si>
  <si>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</si>
  <si>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</si>
  <si>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</si>
  <si>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</si>
  <si>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</si>
  <si>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</si>
  <si>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</si>
  <si>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</si>
  <si>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</si>
  <si>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</si>
  <si>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</si>
  <si>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</si>
  <si>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</si>
  <si>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</si>
  <si>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</si>
  <si>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</si>
  <si>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</si>
  <si>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</si>
  <si>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</si>
  <si>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</si>
  <si>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</si>
  <si>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</si>
  <si>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</si>
  <si>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</si>
  <si>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</si>
  <si>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</si>
  <si>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</si>
  <si>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</si>
  <si>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</si>
  <si>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</si>
  <si>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</si>
  <si>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</si>
  <si>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</si>
  <si>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</si>
  <si>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</si>
  <si>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</si>
  <si>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</si>
  <si>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</si>
  <si>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</si>
  <si>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</si>
  <si>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</si>
  <si>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</si>
  <si>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</si>
  <si>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</si>
  <si>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</si>
  <si>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</si>
  <si>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</si>
  <si>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</si>
  <si>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</si>
  <si>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</si>
  <si>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</si>
  <si>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</si>
  <si>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</si>
  <si>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</si>
  <si>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</si>
  <si>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</si>
  <si>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</si>
  <si>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</si>
  <si>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</si>
  <si>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</si>
  <si>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</si>
  <si>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</si>
  <si>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</si>
  <si>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</si>
  <si>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</si>
  <si>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</si>
  <si>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</si>
  <si>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</si>
  <si>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</si>
  <si>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</si>
  <si>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</si>
  <si>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</si>
  <si>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</si>
  <si>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</si>
  <si>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</si>
  <si>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</si>
  <si>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</si>
  <si>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</si>
  <si>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</si>
  <si>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</si>
  <si>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</si>
  <si>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</si>
  <si>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</si>
  <si>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</si>
  <si>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</si>
  <si>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</si>
  <si>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</si>
  <si>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</si>
  <si>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</si>
  <si>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</si>
  <si>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</si>
  <si>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</si>
  <si>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</si>
  <si>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</si>
  <si>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</si>
  <si>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</si>
  <si>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</si>
  <si>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</si>
  <si>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</si>
  <si>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</si>
  <si>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</si>
  <si>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</si>
  <si>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</si>
  <si>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</si>
  <si>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</si>
  <si>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</si>
  <si>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</si>
  <si>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</si>
  <si>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</si>
  <si>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</si>
  <si>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</si>
  <si>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</si>
  <si>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</si>
  <si>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</si>
  <si>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</si>
  <si>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</si>
  <si>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</si>
  <si>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</si>
  <si>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</si>
  <si>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</si>
  <si>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</si>
  <si>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</si>
  <si>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</si>
  <si>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</si>
  <si>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</si>
  <si>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</si>
  <si>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</si>
  <si>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</si>
  <si>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</si>
  <si>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</si>
  <si>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</si>
  <si>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</si>
  <si>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</si>
  <si>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</si>
  <si>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</si>
  <si>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</si>
  <si>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</si>
  <si>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</si>
  <si>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</si>
  <si>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</si>
  <si>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</si>
  <si>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</si>
  <si>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</si>
  <si>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</si>
  <si>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</si>
  <si>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</si>
  <si>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</si>
  <si>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</si>
  <si>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</si>
  <si>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</si>
  <si>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</si>
  <si>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</si>
  <si>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</si>
  <si>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</si>
  <si>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</si>
  <si>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</si>
  <si>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</si>
  <si>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</si>
  <si>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</si>
  <si>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</si>
  <si>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</si>
  <si>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</si>
  <si>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</si>
  <si>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</si>
  <si>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</si>
  <si>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</si>
  <si>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</si>
  <si>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</si>
  <si>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</si>
  <si>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</si>
  <si>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</si>
  <si>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</si>
  <si>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</si>
  <si>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</si>
  <si>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</si>
  <si>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</si>
  <si>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</si>
  <si>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</si>
  <si>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</si>
  <si>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</si>
  <si>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</si>
  <si>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</si>
  <si>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</si>
  <si>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</si>
  <si>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</si>
  <si>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</si>
  <si>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</si>
  <si>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</si>
  <si>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</si>
  <si>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</si>
  <si>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</si>
  <si>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</si>
  <si>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</si>
  <si>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</si>
  <si>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</si>
  <si>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</si>
  <si>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</si>
  <si>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</si>
  <si>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</si>
  <si>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</si>
  <si>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</si>
  <si>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</si>
  <si>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</si>
  <si>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</si>
  <si>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</si>
  <si>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</si>
  <si>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</si>
  <si>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</si>
  <si>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</si>
  <si>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</si>
  <si>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</si>
  <si>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</si>
  <si>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</si>
  <si>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</si>
  <si>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</si>
  <si>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</si>
  <si>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</si>
  <si>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</si>
  <si>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</si>
  <si>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</si>
  <si>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</si>
  <si>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</si>
  <si>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</si>
  <si>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</si>
  <si>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</si>
  <si>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</si>
  <si>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</si>
  <si>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</si>
  <si>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</si>
  <si>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</si>
  <si>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</si>
  <si>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</si>
  <si>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</si>
  <si>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</si>
  <si>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</si>
  <si>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</si>
  <si>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</si>
  <si>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</si>
  <si>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</si>
  <si>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</si>
  <si>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</si>
  <si>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</si>
  <si>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</si>
  <si>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</si>
  <si>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</si>
  <si>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</si>
  <si>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</si>
  <si>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</si>
  <si>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</si>
  <si>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</si>
  <si>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</si>
  <si>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</si>
  <si>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</si>
  <si>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</si>
  <si>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</si>
  <si>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</si>
  <si>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</si>
  <si>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</si>
  <si>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</si>
  <si>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</si>
  <si>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</si>
  <si>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</si>
  <si>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</si>
  <si>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</si>
  <si>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</si>
  <si>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</si>
  <si>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</si>
  <si>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</si>
  <si>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</si>
  <si>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</si>
  <si>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</si>
  <si>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</si>
  <si>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</si>
  <si>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</si>
  <si>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</si>
  <si>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</si>
  <si>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</si>
  <si>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</si>
  <si>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</si>
  <si>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</si>
  <si>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</si>
  <si>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</si>
  <si>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</si>
  <si>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</si>
  <si>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</si>
  <si>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</si>
  <si>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</si>
  <si>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</si>
  <si>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</si>
  <si>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</si>
  <si>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</si>
  <si>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</si>
  <si>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</si>
  <si>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</si>
  <si>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</si>
  <si>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</si>
  <si>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</si>
  <si>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</si>
  <si>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</si>
  <si>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</si>
  <si>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</si>
  <si>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</si>
  <si>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</si>
  <si>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</si>
  <si>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</si>
  <si>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</si>
  <si>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</si>
  <si>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</si>
  <si>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</si>
  <si>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</si>
  <si>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</si>
  <si>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</si>
  <si>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</si>
  <si>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</si>
  <si>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</si>
  <si>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</si>
  <si>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</si>
  <si>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</si>
  <si>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</si>
  <si>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</si>
  <si>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</si>
  <si>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</si>
  <si>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</si>
  <si>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</si>
  <si>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</si>
  <si>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</si>
  <si>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</si>
  <si>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</si>
  <si>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</si>
  <si>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</si>
  <si>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</si>
  <si>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</si>
  <si>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</si>
  <si>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</si>
  <si>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</si>
  <si>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</si>
  <si>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</si>
  <si>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</si>
  <si>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</si>
  <si>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</si>
  <si>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</si>
  <si>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</si>
  <si>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</si>
  <si>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</si>
  <si>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</si>
  <si>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</si>
  <si>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</si>
  <si>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</si>
  <si>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</si>
  <si>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</si>
  <si>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</si>
  <si>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</si>
  <si>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</si>
  <si>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</si>
  <si>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</si>
  <si>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</si>
  <si>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</si>
  <si>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</si>
  <si>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</si>
  <si>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</si>
  <si>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</si>
  <si>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</si>
  <si>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</si>
  <si>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</si>
  <si>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</si>
  <si>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</si>
  <si>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</si>
  <si>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</si>
  <si>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</si>
  <si>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</si>
  <si>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</si>
  <si>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</si>
  <si>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</si>
  <si>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</si>
  <si>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</si>
  <si>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</si>
  <si>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</si>
  <si>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</si>
  <si>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</si>
  <si>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</si>
  <si>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</si>
  <si>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</si>
  <si>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</si>
  <si>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</si>
  <si>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</si>
  <si>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</si>
  <si>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</si>
  <si>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</si>
  <si>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</si>
  <si>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</si>
  <si>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</si>
  <si>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</si>
  <si>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</si>
  <si>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</si>
  <si>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</si>
  <si>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</si>
  <si>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</si>
  <si>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</si>
  <si>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</si>
  <si>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</si>
  <si>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</si>
  <si>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</si>
  <si>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</si>
  <si>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</si>
  <si>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</si>
  <si>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</si>
  <si>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</si>
  <si>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</si>
  <si>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</si>
  <si>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</si>
  <si>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</si>
  <si>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</si>
  <si>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</si>
  <si>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</si>
  <si>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</si>
  <si>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</si>
  <si>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</si>
  <si>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</si>
  <si>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</si>
  <si>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</si>
  <si>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</si>
  <si>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</si>
  <si>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</si>
  <si>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</si>
  <si>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</si>
  <si>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</si>
  <si>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</si>
  <si>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</si>
  <si>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</si>
  <si>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</si>
  <si>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</si>
  <si>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</si>
  <si>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</si>
  <si>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</si>
  <si>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</si>
  <si>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</si>
  <si>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</si>
  <si>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</si>
  <si>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</si>
  <si>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</si>
  <si>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</si>
  <si>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</si>
  <si>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</si>
  <si>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</si>
  <si>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</si>
  <si>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</si>
  <si>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</si>
  <si>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</si>
  <si>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</si>
  <si>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</si>
  <si>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</si>
  <si>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</si>
  <si>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</si>
  <si>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</si>
  <si>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</si>
  <si>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</si>
  <si>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</si>
  <si>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</si>
  <si>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</si>
  <si>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</si>
  <si>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</si>
  <si>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</si>
  <si>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</si>
  <si>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</si>
  <si>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</si>
  <si>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</si>
  <si>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</si>
  <si>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</si>
  <si>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</si>
  <si>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</si>
  <si>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</si>
  <si>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</si>
  <si>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</si>
  <si>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</si>
  <si>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</si>
  <si>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</si>
  <si>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</si>
  <si>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</si>
  <si>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</si>
  <si>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</si>
  <si>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</si>
  <si>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</si>
  <si>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</si>
  <si>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</si>
  <si>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</si>
  <si>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</si>
  <si>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</si>
  <si>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</si>
  <si>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</si>
  <si>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</si>
  <si>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</si>
  <si>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</si>
  <si>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</si>
  <si>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</si>
  <si>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</si>
  <si>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</si>
  <si>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</si>
  <si>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</si>
  <si>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</si>
  <si>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</si>
  <si>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</si>
  <si>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</si>
  <si>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</si>
  <si>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</si>
  <si>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</si>
  <si>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</si>
  <si>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</si>
  <si>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</si>
  <si>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</si>
  <si>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</si>
  <si>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</si>
  <si>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</si>
  <si>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</si>
  <si>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</si>
  <si>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</si>
  <si>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</si>
  <si>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</si>
  <si>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</si>
  <si>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</si>
  <si>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</si>
  <si>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</si>
  <si>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</si>
  <si>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</si>
  <si>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</si>
  <si>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</si>
  <si>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</si>
  <si>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</si>
  <si>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</si>
  <si>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</si>
  <si>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</si>
  <si>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</si>
  <si>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</si>
  <si>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</si>
  <si>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</si>
  <si>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</si>
  <si>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</si>
  <si>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</si>
  <si>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</si>
  <si>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</si>
  <si>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</si>
  <si>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</si>
  <si>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</si>
  <si>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</si>
  <si>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</si>
  <si>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</si>
  <si>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</si>
  <si>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</si>
  <si>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</si>
  <si>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</si>
  <si>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</si>
  <si>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</si>
  <si>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</si>
  <si>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</si>
  <si>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</si>
  <si>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</si>
  <si>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</si>
  <si>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</si>
  <si>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</si>
  <si>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</si>
  <si>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</si>
  <si>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</si>
  <si>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</si>
  <si>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</si>
  <si>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</si>
  <si>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</si>
  <si>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</si>
  <si>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</si>
  <si>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</si>
  <si>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</si>
  <si>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</si>
  <si>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</si>
  <si>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</si>
  <si>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</si>
  <si>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</si>
  <si>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</si>
  <si>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</si>
  <si>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</si>
  <si>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</si>
  <si>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</si>
  <si>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</si>
  <si>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</si>
  <si>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</si>
  <si>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</si>
  <si>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</si>
  <si>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</si>
  <si>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</si>
  <si>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</si>
  <si>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</si>
  <si>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</si>
  <si>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</si>
  <si>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</si>
  <si>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</si>
  <si>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</si>
  <si>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</si>
  <si>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</si>
  <si>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</si>
  <si>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</si>
  <si>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</si>
  <si>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</si>
  <si>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</si>
  <si>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</si>
  <si>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</si>
  <si>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</si>
  <si>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</si>
  <si>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</si>
  <si>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</si>
  <si>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</si>
  <si>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</si>
  <si>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</si>
  <si>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</si>
  <si>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</si>
  <si>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</si>
  <si>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</si>
  <si>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</si>
  <si>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</si>
  <si>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</si>
  <si>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</si>
  <si>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</si>
  <si>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</si>
  <si>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</si>
  <si>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</si>
  <si>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</si>
  <si>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</si>
  <si>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</si>
  <si>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</si>
  <si>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</si>
  <si>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</si>
  <si>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</si>
  <si>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</si>
  <si>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</si>
  <si>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</si>
  <si>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</si>
  <si>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</si>
  <si>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</si>
  <si>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</si>
  <si>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</si>
  <si>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</si>
  <si>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</si>
  <si>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</si>
  <si>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</si>
  <si>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</si>
  <si>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</si>
  <si>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</si>
  <si>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</si>
  <si>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</si>
  <si>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</si>
  <si>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</si>
  <si>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</si>
  <si>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</si>
  <si>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</si>
  <si>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</si>
  <si>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</si>
  <si>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</si>
  <si>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</si>
  <si>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</si>
  <si>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</si>
  <si>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</si>
  <si>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</si>
  <si>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</si>
  <si>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</si>
  <si>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</si>
  <si>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</si>
  <si>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</si>
  <si>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</si>
  <si>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</si>
  <si>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</si>
  <si>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</si>
  <si>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</si>
  <si>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</si>
  <si>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</si>
  <si>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</si>
  <si>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</si>
  <si>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</si>
  <si>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</si>
  <si>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</si>
  <si>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</si>
  <si>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</si>
  <si>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</si>
  <si>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</si>
  <si>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</si>
  <si>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</si>
  <si>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</si>
  <si>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</si>
  <si>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</si>
  <si>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</si>
  <si>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</si>
  <si>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</si>
  <si>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</si>
  <si>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</si>
  <si>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</si>
  <si>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</si>
  <si>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</si>
  <si>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</si>
  <si>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</si>
  <si>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</si>
  <si>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</si>
  <si>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</si>
  <si>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</si>
  <si>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</si>
  <si>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</si>
  <si>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</si>
  <si>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</si>
  <si>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</si>
  <si>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</si>
  <si>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</si>
  <si>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</si>
  <si>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</si>
  <si>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</si>
  <si>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</si>
  <si>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</si>
  <si>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</si>
  <si>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</si>
  <si>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</si>
  <si>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</si>
  <si>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</si>
  <si>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</si>
  <si>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</si>
  <si>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</si>
  <si>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</si>
  <si>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</si>
  <si>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</si>
  <si>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</si>
  <si>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</si>
  <si>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</si>
  <si>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</si>
  <si>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</si>
  <si>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</si>
  <si>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</si>
  <si>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</si>
  <si>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</si>
  <si>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</si>
  <si>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</si>
  <si>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</si>
  <si>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</si>
  <si>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</si>
  <si>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</si>
  <si>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</si>
  <si>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</si>
  <si>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</si>
  <si>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</si>
  <si>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</si>
  <si>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</si>
  <si>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</si>
  <si>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</si>
  <si>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</si>
  <si>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</si>
  <si>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</si>
  <si>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</si>
  <si>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</si>
  <si>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</si>
  <si>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</si>
  <si>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</si>
  <si>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</si>
  <si>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</si>
  <si>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</si>
  <si>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</si>
  <si>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</si>
  <si>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</si>
  <si>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</si>
  <si>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</si>
  <si>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</si>
  <si>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</si>
  <si>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</si>
  <si>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</si>
  <si>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</si>
  <si>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</si>
  <si>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</si>
  <si>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</si>
  <si>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</si>
  <si>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</si>
  <si>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</si>
  <si>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</si>
  <si>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</si>
  <si>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</si>
  <si>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</si>
  <si>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</si>
  <si>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</si>
  <si>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</si>
  <si>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</si>
  <si>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</si>
  <si>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</si>
  <si>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</si>
  <si>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</si>
  <si>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</si>
  <si>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</si>
  <si>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</si>
  <si>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</si>
  <si>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</si>
  <si>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</si>
  <si>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</si>
  <si>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</si>
  <si>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</si>
  <si>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</si>
  <si>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</si>
  <si>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</si>
  <si>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</si>
  <si>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</si>
  <si>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</si>
  <si>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</si>
  <si>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</si>
  <si>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</si>
  <si>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</si>
  <si>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</si>
  <si>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</si>
  <si>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</si>
  <si>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</si>
  <si>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</si>
  <si>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</si>
  <si>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</si>
  <si>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</si>
  <si>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</si>
  <si>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</si>
  <si>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</si>
  <si>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</si>
  <si>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</si>
  <si>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</si>
  <si>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</si>
  <si>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</si>
  <si>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</si>
  <si>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</si>
  <si>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</si>
  <si>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</si>
  <si>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</si>
  <si>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</si>
  <si>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</si>
  <si>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</si>
  <si>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</si>
  <si>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</si>
  <si>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</si>
  <si>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</si>
  <si>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</si>
  <si>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</si>
  <si>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</si>
  <si>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</si>
  <si>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</si>
  <si>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</si>
  <si>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</si>
  <si>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</si>
  <si>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</si>
  <si>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</si>
  <si>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</si>
  <si>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</si>
  <si>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</si>
  <si>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</si>
  <si>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</si>
  <si>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</si>
  <si>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</si>
  <si>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</si>
  <si>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</si>
  <si>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</si>
  <si>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</si>
  <si>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</si>
  <si>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</si>
  <si>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</si>
  <si>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</si>
  <si>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</si>
  <si>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</si>
  <si>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</si>
  <si>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</si>
  <si>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</si>
  <si>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</si>
  <si>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</si>
  <si>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</si>
  <si>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</si>
  <si>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</si>
  <si>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</si>
  <si>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</si>
  <si>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</si>
  <si>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</si>
  <si>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</si>
  <si>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</si>
  <si>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</si>
  <si>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</si>
  <si>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</si>
  <si>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</si>
  <si>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</si>
  <si>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</si>
  <si>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</si>
  <si>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</si>
  <si>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</si>
  <si>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</si>
  <si>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</si>
  <si>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</si>
  <si>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</si>
  <si>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</si>
  <si>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</si>
  <si>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</si>
  <si>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</si>
  <si>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</si>
  <si>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</si>
  <si>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</si>
  <si>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</si>
  <si>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</si>
  <si>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</si>
  <si>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</si>
  <si>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</si>
  <si>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</si>
  <si>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</si>
  <si>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</si>
  <si>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</si>
  <si>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</si>
  <si>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</si>
  <si>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</si>
  <si>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</si>
  <si>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</si>
  <si>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</si>
  <si>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</si>
  <si>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</si>
  <si>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</si>
  <si>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</si>
  <si>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</si>
  <si>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</si>
  <si>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</si>
  <si>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</si>
  <si>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</si>
  <si>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</si>
  <si>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</si>
  <si>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</si>
  <si>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</si>
  <si>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</si>
  <si>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</si>
  <si>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</si>
  <si>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</si>
  <si>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</si>
  <si>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</si>
  <si>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</si>
  <si>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</si>
  <si>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</si>
  <si>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</si>
  <si>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</si>
  <si>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</si>
  <si>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</si>
  <si>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</si>
  <si>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</si>
  <si>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</si>
  <si>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</si>
  <si>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</si>
  <si>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</si>
  <si>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</si>
  <si>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</si>
  <si>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</si>
  <si>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</si>
  <si>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</si>
  <si>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</si>
  <si>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</si>
  <si>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</si>
  <si>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</si>
  <si>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</si>
  <si>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</si>
  <si>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</si>
  <si>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</si>
  <si>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</si>
  <si>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</si>
  <si>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</si>
  <si>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</si>
  <si>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</si>
  <si>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</si>
  <si>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</si>
  <si>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</si>
  <si>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</si>
  <si>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</si>
  <si>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</si>
  <si>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</si>
  <si>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</si>
  <si>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</si>
  <si>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</si>
  <si>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</si>
  <si>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</si>
  <si>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</si>
  <si>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</si>
  <si>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</si>
  <si>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</si>
  <si>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</si>
  <si>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</si>
  <si>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</si>
  <si>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</si>
  <si>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</si>
  <si>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</si>
  <si>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</si>
  <si>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</si>
  <si>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</si>
  <si>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</si>
  <si>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</si>
  <si>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</si>
  <si>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</si>
  <si>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</si>
  <si>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</si>
  <si>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</si>
  <si>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</si>
  <si>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</si>
  <si>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</si>
  <si>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</si>
  <si>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</si>
  <si>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</si>
  <si>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</si>
  <si>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</si>
  <si>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</si>
  <si>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</si>
  <si>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</si>
  <si>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</si>
  <si>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</si>
  <si>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</si>
  <si>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</si>
  <si>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</si>
  <si>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</si>
  <si>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</si>
  <si>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</si>
  <si>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</si>
  <si>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</si>
  <si>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</si>
  <si>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</si>
  <si>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</si>
  <si>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</si>
  <si>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</si>
  <si>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</si>
  <si>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</si>
  <si>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</si>
  <si>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</si>
  <si>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</si>
  <si>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</si>
  <si>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</si>
  <si>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</si>
  <si>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</si>
  <si>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</si>
  <si>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</si>
  <si>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</si>
  <si>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</si>
  <si>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</si>
  <si>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</si>
  <si>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</si>
  <si>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</si>
  <si>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</si>
  <si>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</si>
  <si>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</si>
  <si>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</si>
  <si>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</si>
  <si>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</si>
  <si>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</si>
  <si>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</si>
  <si>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</si>
  <si>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</si>
  <si>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</si>
  <si>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</si>
  <si>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</si>
  <si>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</si>
  <si>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</si>
  <si>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</si>
  <si>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</si>
  <si>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</si>
  <si>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</si>
  <si>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</si>
  <si>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</si>
  <si>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</si>
  <si>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</si>
  <si>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</si>
  <si>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</si>
  <si>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</si>
  <si>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</si>
  <si>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</si>
  <si>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</si>
  <si>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</si>
  <si>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</si>
  <si>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</si>
  <si>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</si>
  <si>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</si>
  <si>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</si>
  <si>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</si>
  <si>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</si>
  <si>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</si>
  <si>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</si>
  <si>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</si>
  <si>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</si>
  <si>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</si>
  <si>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</si>
  <si>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</si>
  <si>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</si>
  <si>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</si>
  <si>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</si>
  <si>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</si>
  <si>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</si>
  <si>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</si>
  <si>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</si>
  <si>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</si>
  <si>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</si>
  <si>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</si>
  <si>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</si>
  <si>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</si>
  <si>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</si>
  <si>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</si>
  <si>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</si>
  <si>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</si>
  <si>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</si>
  <si>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</si>
  <si>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</si>
  <si>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</si>
  <si>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</si>
  <si>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</si>
  <si>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</si>
  <si>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</si>
  <si>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</si>
  <si>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</si>
  <si>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</si>
  <si>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</si>
  <si>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</si>
  <si>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</si>
  <si>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</si>
  <si>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</si>
  <si>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</si>
  <si>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</si>
  <si>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</si>
  <si>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</si>
  <si>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</si>
  <si>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</si>
  <si>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</si>
  <si>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</si>
  <si>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</si>
  <si>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</si>
  <si>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</si>
  <si>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</si>
  <si>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</si>
  <si>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</si>
  <si>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</si>
  <si>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</si>
  <si>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</si>
  <si>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</si>
  <si>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</si>
  <si>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</si>
  <si>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</si>
  <si>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</si>
  <si>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</si>
  <si>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</si>
  <si>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</si>
  <si>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</si>
  <si>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</si>
  <si>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</si>
  <si>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</si>
  <si>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</si>
  <si>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</si>
  <si>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</si>
  <si>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</si>
  <si>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</si>
  <si>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</si>
  <si>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</si>
  <si>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</si>
  <si>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</si>
  <si>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</si>
  <si>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</si>
  <si>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</si>
  <si>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</si>
  <si>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</si>
  <si>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</si>
  <si>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</si>
  <si>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</si>
  <si>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</si>
  <si>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</si>
  <si>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</si>
  <si>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</si>
  <si>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</si>
  <si>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</si>
  <si>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</si>
  <si>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</si>
  <si>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</si>
  <si>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</si>
  <si>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</si>
  <si>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</si>
  <si>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</si>
  <si>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</si>
  <si>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</si>
  <si>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</si>
  <si>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</si>
  <si>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</si>
  <si>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</si>
  <si>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</si>
  <si>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</si>
  <si>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</si>
  <si>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</si>
  <si>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</si>
  <si>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</si>
  <si>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</si>
  <si>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</si>
  <si>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</si>
  <si>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</si>
  <si>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</si>
  <si>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</si>
  <si>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</si>
  <si>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</si>
  <si>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</si>
  <si>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</si>
  <si>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</si>
  <si>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</si>
  <si>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</si>
  <si>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</si>
  <si>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</si>
  <si>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</si>
  <si>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</si>
  <si>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</si>
  <si>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</si>
  <si>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</si>
  <si>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</si>
  <si>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</si>
  <si>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</si>
  <si>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</si>
  <si>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</si>
  <si>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</si>
  <si>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</si>
  <si>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</si>
  <si>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</si>
  <si>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</si>
  <si>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</si>
  <si>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</si>
  <si>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</si>
  <si>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</si>
  <si>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</si>
  <si>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</si>
  <si>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</si>
  <si>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</si>
  <si>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</si>
  <si>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</si>
  <si>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</si>
  <si>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</si>
  <si>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</si>
  <si>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</si>
  <si>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</si>
  <si>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</si>
  <si>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</si>
  <si>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</si>
  <si>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</si>
  <si>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</si>
  <si>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</si>
  <si>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</si>
  <si>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</si>
  <si>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</si>
  <si>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</si>
  <si>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</si>
  <si>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</si>
  <si>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</si>
  <si>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</si>
  <si>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</si>
  <si>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</si>
  <si>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</si>
  <si>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</si>
  <si>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</si>
  <si>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</si>
  <si>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</si>
  <si>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</si>
  <si>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</si>
  <si>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</si>
  <si>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</si>
  <si>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</si>
  <si>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</si>
  <si>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</si>
  <si>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</si>
  <si>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</si>
  <si>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</si>
  <si>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</si>
  <si>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</si>
  <si>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</si>
  <si>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</si>
  <si>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</si>
  <si>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</si>
  <si>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</si>
  <si>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</si>
  <si>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</si>
  <si>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</si>
  <si>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</si>
  <si>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</si>
  <si>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</si>
  <si>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</si>
  <si>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</si>
  <si>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</si>
  <si>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</si>
  <si>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</si>
  <si>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</si>
  <si>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</si>
  <si>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</si>
  <si>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</si>
  <si>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</si>
  <si>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</si>
  <si>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</si>
  <si>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</si>
  <si>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</si>
  <si>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</si>
  <si>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</si>
  <si>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</si>
  <si>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</si>
  <si>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</si>
  <si>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</si>
  <si>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</si>
  <si>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</si>
  <si>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</si>
  <si>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</si>
  <si>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</si>
  <si>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</si>
  <si>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</si>
  <si>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</si>
  <si>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</si>
  <si>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</si>
  <si>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</si>
  <si>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</si>
  <si>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</si>
  <si>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</si>
  <si>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</si>
  <si>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</si>
  <si>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</si>
  <si>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</si>
  <si>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</si>
  <si>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</si>
  <si>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</si>
  <si>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</si>
  <si>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</si>
  <si>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</si>
  <si>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</si>
  <si>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</si>
  <si>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</si>
  <si>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</si>
  <si>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</si>
  <si>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</si>
  <si>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</si>
  <si>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</si>
  <si>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</si>
  <si>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</si>
  <si>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</si>
  <si>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</si>
  <si>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</si>
  <si>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</si>
  <si>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</si>
  <si>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</si>
  <si>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</si>
  <si>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</si>
  <si>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</si>
  <si>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</si>
  <si>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</si>
  <si>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</si>
  <si>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</si>
  <si>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</si>
  <si>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</si>
  <si>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</si>
  <si>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</si>
  <si>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</si>
  <si>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</si>
  <si>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</si>
  <si>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</si>
  <si>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</si>
  <si>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</si>
  <si>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</si>
  <si>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</si>
  <si>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</si>
  <si>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</si>
  <si>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</si>
  <si>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</si>
  <si>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</si>
  <si>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</si>
  <si>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</si>
  <si>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</si>
  <si>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</si>
  <si>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</si>
  <si>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</si>
  <si>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</si>
  <si>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</si>
  <si>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</si>
  <si>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</si>
  <si>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</si>
  <si>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</si>
  <si>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</si>
  <si>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</si>
  <si>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</si>
  <si>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</si>
  <si>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</si>
  <si>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</si>
  <si>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</si>
  <si>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</si>
  <si>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</si>
  <si>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</si>
  <si>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</si>
  <si>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</si>
  <si>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</si>
  <si>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</si>
  <si>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</si>
  <si>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</si>
  <si>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</si>
  <si>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</si>
  <si>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</si>
  <si>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</si>
  <si>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</si>
  <si>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</si>
  <si>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</si>
  <si>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</si>
  <si>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</si>
  <si>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</si>
  <si>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</si>
  <si>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</si>
  <si>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</si>
  <si>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</si>
  <si>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</si>
  <si>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</si>
  <si>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</si>
  <si>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</si>
  <si>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</si>
  <si>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</si>
  <si>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</si>
  <si>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</si>
  <si>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</si>
  <si>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</si>
  <si>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</si>
  <si>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</si>
  <si>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</si>
  <si>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</si>
  <si>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</si>
  <si>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</si>
  <si>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</si>
  <si>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</si>
  <si>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</si>
  <si>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</si>
  <si>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</si>
  <si>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</si>
  <si>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</si>
  <si>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</si>
  <si>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</si>
  <si>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</si>
  <si>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</si>
  <si>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</si>
  <si>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</si>
  <si>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</si>
  <si>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</si>
  <si>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</si>
  <si>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</si>
  <si>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</si>
  <si>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</si>
  <si>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</si>
  <si>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</si>
  <si>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</si>
  <si>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</si>
  <si>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</si>
  <si>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</si>
  <si>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</si>
  <si>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</si>
  <si>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</si>
  <si>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</si>
  <si>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</si>
  <si>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</si>
  <si>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</si>
  <si>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</si>
  <si>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</si>
  <si>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</si>
  <si>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</si>
  <si>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</si>
  <si>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</si>
  <si>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</si>
  <si>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</si>
  <si>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</si>
  <si>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</si>
  <si>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</si>
  <si>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</si>
  <si>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</si>
  <si>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</si>
  <si>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</si>
  <si>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</si>
  <si>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</si>
  <si>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</si>
  <si>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</si>
  <si>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</si>
  <si>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</si>
  <si>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</si>
  <si>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</si>
  <si>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</si>
  <si>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</si>
  <si>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</si>
  <si>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</si>
  <si>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</si>
  <si>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</si>
  <si>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</si>
  <si>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</si>
  <si>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</si>
  <si>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</si>
  <si>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</si>
  <si>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</si>
  <si>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</si>
  <si>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</si>
  <si>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</si>
  <si>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</si>
  <si>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</si>
  <si>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</si>
  <si>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</si>
  <si>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</si>
  <si>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</si>
  <si>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</si>
  <si>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</si>
  <si>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</si>
  <si>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</si>
  <si>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</si>
  <si>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</si>
  <si>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</si>
  <si>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</si>
  <si>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</si>
  <si>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</si>
  <si>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</si>
  <si>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</si>
  <si>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</si>
  <si>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</si>
  <si>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</si>
  <si>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</si>
  <si>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</si>
  <si>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</si>
  <si>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</si>
  <si>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</si>
  <si>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</si>
  <si>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</si>
  <si>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</si>
  <si>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</si>
  <si>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</si>
  <si>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</si>
  <si>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</si>
  <si>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</si>
  <si>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</si>
  <si>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</si>
  <si>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</si>
  <si>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</si>
  <si>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</si>
  <si>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</si>
  <si>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</si>
  <si>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</si>
  <si>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</si>
  <si>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</si>
  <si>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</si>
  <si>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</si>
  <si>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</si>
  <si>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</si>
  <si>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</si>
  <si>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</si>
  <si>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</si>
  <si>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</si>
  <si>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</si>
  <si>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</si>
  <si>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</si>
  <si>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</si>
  <si>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</si>
  <si>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</si>
  <si>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</si>
  <si>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</si>
  <si>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</si>
  <si>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</si>
  <si>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</si>
  <si>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</si>
  <si>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</si>
  <si>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</si>
  <si>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</si>
  <si>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</si>
  <si>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</si>
  <si>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</si>
  <si>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</si>
  <si>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</si>
  <si>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</si>
  <si>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</si>
  <si>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</si>
  <si>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</si>
  <si>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</si>
  <si>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</si>
  <si>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</si>
  <si>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</si>
  <si>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</si>
  <si>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</si>
  <si>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</si>
  <si>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</si>
  <si>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</si>
  <si>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</si>
  <si>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</si>
  <si>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</si>
  <si>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</si>
  <si>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</si>
  <si>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</si>
  <si>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</si>
  <si>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</si>
  <si>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</si>
  <si>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</si>
  <si>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</si>
  <si>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</si>
  <si>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</si>
  <si>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</si>
  <si>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</si>
  <si>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</si>
  <si>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</si>
  <si>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</si>
  <si>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</si>
  <si>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</si>
  <si>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</si>
  <si>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</si>
  <si>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</si>
  <si>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</si>
  <si>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</si>
  <si>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</si>
  <si>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</si>
  <si>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</si>
  <si>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</si>
  <si>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</si>
  <si>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</si>
  <si>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</si>
  <si>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</si>
  <si>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</si>
  <si>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</si>
  <si>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</si>
  <si>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</si>
  <si>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</si>
  <si>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</si>
  <si>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</si>
  <si>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</si>
  <si>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</si>
  <si>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</si>
  <si>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</si>
  <si>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</si>
  <si>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</si>
  <si>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</si>
  <si>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</si>
  <si>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</si>
  <si>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</si>
  <si>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</si>
  <si>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</si>
  <si>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</si>
  <si>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</si>
  <si>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</si>
  <si>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</si>
  <si>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</si>
  <si>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</si>
  <si>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</si>
  <si>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</si>
  <si>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</si>
  <si>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</si>
  <si>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</si>
  <si>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</si>
  <si>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</si>
  <si>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</si>
  <si>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</si>
  <si>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</si>
  <si>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</si>
  <si>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</si>
  <si>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</si>
  <si>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</si>
  <si>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</si>
  <si>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</si>
  <si>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</si>
  <si>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</si>
  <si>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</si>
  <si>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</si>
  <si>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</si>
  <si>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</si>
  <si>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</si>
  <si>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</si>
  <si>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</si>
  <si>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</si>
  <si>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</si>
  <si>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</si>
  <si>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</si>
  <si>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</si>
  <si>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</si>
  <si>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</si>
  <si>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</si>
  <si>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</si>
  <si>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</si>
  <si>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</si>
  <si>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</si>
  <si>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</si>
  <si>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</si>
  <si>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</si>
  <si>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</si>
  <si>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</si>
  <si>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</si>
  <si>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</si>
  <si>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</si>
  <si>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</si>
  <si>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</si>
  <si>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</si>
  <si>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</si>
  <si>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</si>
  <si>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</si>
  <si>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</si>
  <si>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</si>
  <si>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</si>
  <si>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</si>
  <si>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</si>
  <si>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</si>
  <si>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</si>
  <si>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</si>
  <si>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</si>
  <si>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</si>
  <si>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</si>
  <si>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</si>
  <si>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</si>
  <si>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</si>
  <si>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</si>
  <si>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</si>
  <si>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</si>
  <si>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</si>
  <si>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</si>
  <si>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</si>
  <si>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</si>
  <si>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</si>
  <si>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</si>
  <si>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</si>
  <si>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</si>
  <si>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</si>
  <si>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</si>
  <si>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</si>
  <si>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</si>
  <si>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</si>
  <si>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</si>
  <si>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</si>
  <si>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</si>
  <si>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</si>
  <si>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</si>
  <si>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</si>
  <si>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</si>
  <si>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</si>
  <si>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</si>
  <si>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</si>
  <si>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</si>
  <si>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</si>
  <si>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</si>
  <si>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</si>
  <si>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</si>
  <si>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</si>
  <si>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</si>
  <si>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</si>
  <si>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</si>
  <si>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</si>
  <si>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</si>
  <si>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</si>
  <si>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</si>
  <si>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</si>
  <si>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</si>
  <si>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</si>
  <si>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</si>
  <si>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</si>
  <si>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</si>
  <si>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</si>
  <si>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</si>
  <si>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</si>
  <si>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</si>
  <si>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</si>
  <si>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</si>
  <si>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</si>
  <si>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</si>
  <si>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</si>
  <si>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</si>
  <si>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</si>
  <si>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</si>
  <si>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</si>
  <si>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</si>
  <si>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</si>
  <si>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</si>
  <si>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</si>
  <si>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</si>
  <si>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</si>
  <si>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</si>
  <si>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</si>
  <si>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</si>
  <si>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</si>
  <si>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</si>
  <si>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</si>
  <si>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</si>
  <si>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</si>
  <si>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</si>
  <si>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</si>
  <si>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</si>
  <si>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</si>
  <si>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</si>
  <si>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</si>
  <si>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</si>
  <si>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</si>
  <si>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</si>
  <si>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</si>
  <si>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</si>
  <si>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</si>
  <si>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</si>
  <si>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</si>
  <si>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</si>
  <si>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</si>
  <si>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</si>
  <si>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</si>
  <si>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</si>
  <si>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</si>
  <si>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</si>
  <si>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</si>
  <si>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</si>
  <si>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</si>
  <si>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</si>
  <si>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</si>
  <si>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</si>
  <si>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</si>
  <si>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</si>
  <si>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</si>
  <si>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</si>
  <si>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</si>
  <si>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</si>
  <si>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</si>
  <si>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</si>
  <si>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</si>
  <si>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</si>
  <si>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</si>
  <si>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</si>
  <si>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</si>
  <si>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</si>
  <si>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</si>
  <si>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</si>
  <si>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</si>
  <si>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</si>
  <si>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</si>
  <si>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</si>
  <si>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</si>
  <si>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</si>
  <si>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</si>
  <si>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</si>
  <si>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</si>
  <si>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</si>
  <si>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</si>
  <si>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</si>
  <si>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</si>
  <si>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</si>
  <si>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</si>
  <si>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</si>
  <si>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</si>
  <si>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</si>
  <si>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</si>
  <si>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</si>
  <si>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</si>
  <si>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</si>
  <si>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</si>
  <si>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</si>
  <si>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</si>
  <si>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</si>
  <si>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</si>
  <si>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</si>
  <si>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</si>
  <si>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</si>
  <si>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</si>
  <si>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</si>
  <si>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</si>
  <si>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</si>
  <si>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</si>
  <si>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</si>
  <si>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</si>
  <si>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</si>
  <si>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</si>
  <si>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</si>
  <si>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</si>
  <si>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</si>
  <si>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</si>
  <si>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</si>
  <si>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</si>
  <si>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</si>
  <si>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</si>
  <si>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</si>
  <si>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</si>
  <si>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</si>
  <si>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</si>
  <si>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</si>
  <si>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</si>
  <si>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</si>
  <si>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</si>
  <si>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</si>
  <si>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</si>
  <si>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</si>
  <si>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</si>
  <si>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</si>
  <si>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</si>
  <si>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</si>
  <si>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</si>
  <si>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</si>
  <si>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</si>
  <si>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</si>
  <si>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</si>
  <si>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</si>
  <si>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</si>
  <si>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</si>
  <si>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</si>
  <si>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</si>
  <si>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</si>
  <si>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</si>
  <si>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</si>
  <si>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</si>
  <si>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</si>
  <si>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</si>
  <si>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</si>
  <si>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</si>
  <si>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</si>
  <si>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</si>
  <si>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</si>
  <si>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</si>
  <si>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</si>
  <si>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</si>
  <si>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</si>
  <si>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</si>
  <si>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</si>
  <si>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</si>
  <si>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</si>
  <si>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</si>
  <si>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</si>
  <si>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</si>
  <si>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</si>
  <si>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</si>
  <si>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</si>
  <si>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</si>
  <si>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</si>
  <si>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</si>
  <si>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</si>
  <si>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</si>
  <si>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</si>
  <si>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</si>
  <si>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</si>
  <si>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</si>
  <si>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</si>
  <si>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</si>
  <si>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</si>
  <si>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</si>
  <si>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</si>
  <si>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</si>
  <si>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</si>
  <si>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</si>
  <si>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</si>
  <si>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</si>
  <si>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</si>
  <si>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</si>
  <si>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</si>
  <si>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</si>
  <si>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</si>
  <si>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</si>
  <si>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</si>
  <si>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</si>
  <si>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</si>
  <si>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</si>
  <si>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</si>
  <si>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</si>
  <si>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</si>
  <si>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</si>
  <si>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</si>
  <si>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</si>
  <si>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</si>
  <si>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</si>
  <si>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</si>
  <si>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</si>
  <si>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</si>
  <si>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</si>
  <si>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</si>
  <si>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</si>
  <si>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</si>
  <si>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</si>
  <si>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</si>
  <si>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</si>
  <si>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</si>
  <si>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</si>
  <si>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</si>
  <si>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</si>
  <si>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</si>
  <si>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</si>
  <si>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</si>
  <si>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</si>
  <si>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</si>
  <si>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</si>
  <si>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</si>
  <si>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</si>
  <si>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</si>
  <si>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</si>
  <si>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</si>
  <si>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</si>
  <si>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</si>
  <si>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</si>
  <si>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</si>
  <si>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</si>
  <si>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</si>
  <si>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</si>
  <si>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</si>
  <si>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</si>
  <si>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</si>
  <si>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</si>
  <si>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</si>
  <si>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</si>
  <si>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</si>
  <si>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</si>
  <si>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</si>
  <si>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</si>
  <si>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</si>
  <si>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</si>
  <si>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</si>
  <si>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</si>
  <si>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</si>
  <si>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</si>
  <si>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</si>
  <si>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</si>
  <si>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</si>
  <si>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</si>
  <si>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</si>
  <si>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</si>
  <si>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</si>
  <si>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</si>
  <si>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</si>
  <si>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</si>
  <si>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</si>
  <si>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</si>
  <si>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</si>
  <si>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</si>
  <si>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</si>
  <si>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</si>
  <si>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</si>
  <si>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</si>
  <si>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</si>
  <si>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</si>
  <si>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</si>
  <si>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</si>
  <si>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</si>
  <si>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</si>
  <si>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</si>
  <si>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</si>
  <si>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</si>
  <si>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</si>
  <si>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</si>
  <si>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</si>
  <si>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</si>
  <si>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</si>
  <si>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</si>
  <si>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</si>
  <si>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</si>
  <si>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</si>
  <si>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</si>
  <si>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</si>
  <si>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</si>
  <si>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</si>
  <si>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</si>
  <si>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</si>
  <si>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</si>
  <si>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</si>
  <si>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</si>
  <si>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</si>
  <si>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</si>
  <si>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</si>
  <si>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</si>
  <si>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</si>
  <si>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</si>
  <si>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</si>
  <si>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</si>
  <si>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</si>
  <si>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</si>
  <si>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</si>
  <si>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</si>
  <si>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</si>
  <si>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</si>
  <si>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</si>
  <si>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</si>
  <si>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</si>
  <si>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</si>
  <si>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</si>
  <si>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</si>
  <si>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</si>
  <si>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</si>
  <si>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</si>
  <si>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</si>
  <si>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</si>
  <si>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</si>
  <si>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</si>
  <si>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</si>
  <si>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</si>
  <si>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</si>
  <si>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</si>
  <si>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</si>
  <si>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</si>
  <si>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</si>
  <si>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</si>
  <si>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</si>
  <si>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</si>
  <si>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</si>
  <si>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</si>
  <si>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</si>
  <si>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</si>
  <si>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</si>
  <si>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</si>
  <si>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</si>
  <si>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</si>
  <si>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</si>
  <si>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</si>
  <si>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</si>
  <si>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</si>
  <si>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</si>
  <si>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</si>
  <si>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</si>
  <si>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</si>
  <si>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</si>
  <si>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</si>
  <si>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</si>
  <si>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</si>
  <si>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</si>
  <si>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</si>
  <si>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</si>
  <si>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</si>
  <si>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</si>
  <si>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</si>
  <si>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</si>
  <si>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</si>
  <si>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</si>
  <si>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</si>
  <si>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</si>
  <si>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</si>
  <si>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</si>
  <si>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</si>
  <si>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</si>
  <si>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</si>
  <si>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</si>
  <si>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</si>
  <si>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</si>
  <si>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</si>
  <si>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</si>
  <si>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</si>
  <si>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</si>
  <si>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</si>
  <si>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</si>
  <si>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</si>
  <si>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</si>
  <si>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</si>
  <si>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</si>
  <si>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</si>
  <si>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</si>
  <si>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</si>
  <si>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</si>
  <si>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</si>
  <si>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</si>
  <si>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</si>
  <si>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</si>
  <si>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</si>
  <si>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</si>
  <si>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</si>
  <si>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</si>
  <si>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</si>
  <si>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</si>
  <si>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</si>
  <si>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</si>
  <si>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</si>
  <si>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</si>
  <si>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</si>
  <si>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</si>
  <si>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</si>
  <si>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</si>
  <si>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</si>
  <si>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</si>
  <si>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</si>
  <si>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</si>
  <si>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</si>
  <si>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</si>
  <si>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</si>
  <si>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</si>
  <si>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</si>
  <si>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</si>
  <si>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</si>
  <si>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</si>
  <si>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</si>
  <si>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</si>
  <si>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</si>
  <si>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</si>
  <si>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</si>
  <si>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</si>
  <si>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</si>
  <si>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</si>
  <si>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</si>
  <si>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</si>
  <si>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</si>
  <si>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</si>
  <si>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</si>
  <si>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</si>
  <si>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</si>
  <si>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</si>
  <si>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</si>
  <si>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</si>
  <si>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</si>
  <si>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</si>
  <si>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</si>
  <si>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</si>
  <si>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</si>
  <si>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</si>
  <si>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</si>
  <si>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</si>
  <si>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</si>
  <si>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</si>
  <si>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</si>
  <si>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</si>
  <si>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</si>
  <si>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</si>
  <si>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</si>
  <si>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</si>
  <si>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</si>
  <si>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</si>
  <si>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</si>
  <si>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</si>
  <si>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</si>
  <si>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</si>
  <si>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</si>
  <si>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</si>
  <si>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</si>
  <si>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</si>
  <si>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</si>
  <si>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</si>
  <si>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</si>
  <si>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</si>
  <si>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</si>
  <si>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</si>
  <si>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</si>
  <si>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</si>
  <si>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</si>
  <si>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</si>
  <si>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</si>
  <si>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</si>
  <si>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</si>
  <si>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</si>
  <si>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</si>
  <si>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</si>
  <si>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</si>
  <si>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</si>
  <si>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</si>
  <si>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</si>
  <si>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</si>
  <si>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</si>
  <si>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</si>
  <si>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</si>
  <si>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</si>
  <si>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</si>
  <si>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</si>
  <si>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</si>
  <si>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</si>
  <si>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</si>
  <si>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</si>
  <si>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</si>
  <si>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</si>
  <si>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</si>
  <si>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</si>
  <si>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</si>
  <si>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</si>
  <si>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</si>
  <si>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</si>
  <si>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</si>
  <si>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</si>
  <si>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</si>
  <si>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</si>
  <si>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</si>
  <si>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</si>
  <si>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</si>
  <si>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</si>
  <si>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</si>
  <si>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</si>
  <si>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</si>
  <si>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</si>
  <si>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</si>
  <si>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</si>
  <si>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</si>
  <si>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</si>
  <si>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</si>
  <si>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</si>
  <si>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</si>
  <si>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</si>
  <si>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</si>
  <si>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</si>
  <si>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</si>
  <si>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</si>
  <si>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</si>
  <si>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</si>
  <si>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</si>
  <si>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</si>
  <si>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</si>
  <si>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</si>
  <si>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</si>
  <si>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</si>
  <si>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</si>
  <si>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</si>
  <si>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</si>
  <si>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</si>
  <si>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</si>
  <si>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</si>
  <si>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</si>
  <si>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</si>
  <si>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</si>
  <si>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</si>
  <si>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</si>
  <si>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</si>
  <si>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</si>
  <si>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</si>
  <si>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</si>
  <si>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</si>
  <si>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</si>
  <si>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</si>
  <si>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</si>
  <si>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</si>
  <si>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</si>
  <si>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</si>
  <si>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</si>
  <si>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</si>
  <si>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</si>
  <si>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</si>
  <si>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</si>
  <si>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</si>
  <si>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</si>
  <si>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</si>
  <si>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</si>
  <si>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</si>
  <si>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</si>
  <si>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</si>
  <si>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</si>
  <si>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</si>
  <si>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</si>
  <si>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</si>
  <si>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</si>
  <si>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</si>
  <si>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</si>
  <si>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</si>
  <si>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</si>
  <si>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</si>
  <si>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</si>
  <si>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</si>
  <si>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</si>
  <si>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</si>
  <si>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</si>
  <si>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</si>
  <si>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</si>
  <si>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</si>
  <si>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</si>
  <si>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</si>
  <si>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</si>
  <si>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</si>
  <si>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</si>
  <si>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</si>
  <si>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</si>
  <si>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</si>
  <si>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</si>
  <si>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</si>
  <si>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</si>
  <si>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</si>
  <si>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</si>
  <si>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</si>
  <si>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</si>
  <si>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</si>
  <si>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</si>
  <si>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</si>
  <si>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</si>
  <si>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</si>
  <si>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</si>
  <si>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</si>
  <si>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</si>
  <si>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</si>
  <si>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</si>
  <si>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</si>
  <si>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</si>
  <si>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</si>
  <si>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</si>
  <si>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</si>
  <si>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</si>
  <si>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</si>
  <si>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</si>
  <si>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</si>
  <si>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</si>
  <si>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</si>
  <si>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</si>
  <si>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</si>
  <si>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</si>
  <si>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</si>
  <si>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</si>
  <si>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</si>
  <si>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</si>
  <si>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</si>
  <si>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</si>
  <si>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</si>
  <si>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</si>
  <si>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</si>
  <si>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</si>
  <si>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</si>
  <si>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</si>
  <si>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</si>
  <si>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</si>
  <si>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</si>
  <si>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</si>
  <si>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</si>
  <si>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</si>
  <si>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</si>
  <si>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</si>
  <si>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</si>
  <si>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</si>
  <si>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</si>
  <si>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</si>
  <si>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</si>
  <si>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</si>
  <si>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</si>
  <si>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</si>
  <si>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</si>
  <si>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</si>
  <si>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</si>
  <si>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</si>
  <si>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</si>
  <si>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</si>
  <si>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</si>
  <si>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</si>
  <si>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</si>
  <si>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</si>
  <si>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</si>
  <si>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</si>
  <si>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</si>
  <si>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</si>
  <si>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</si>
  <si>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</si>
  <si>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</si>
  <si>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</si>
  <si>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</si>
  <si>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</si>
  <si>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</si>
  <si>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</si>
  <si>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</si>
  <si>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</si>
  <si>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</si>
  <si>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</si>
  <si>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</si>
  <si>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</si>
  <si>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</si>
  <si>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</si>
  <si>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</si>
  <si>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</si>
  <si>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</si>
  <si>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</si>
  <si>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</si>
  <si>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</si>
  <si>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</si>
  <si>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</si>
  <si>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</si>
  <si>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</si>
  <si>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</si>
  <si>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</si>
  <si>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</si>
  <si>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</si>
  <si>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</si>
  <si>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</si>
  <si>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</si>
  <si>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</si>
  <si>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</si>
  <si>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</si>
  <si>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</si>
  <si>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</si>
  <si>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</si>
  <si>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</si>
  <si>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</si>
  <si>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</si>
  <si>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</si>
  <si>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</si>
  <si>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</si>
  <si>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</si>
  <si>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</si>
  <si>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</si>
  <si>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</si>
  <si>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</si>
  <si>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</si>
  <si>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</si>
  <si>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</si>
  <si>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</si>
  <si>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</si>
  <si>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</si>
  <si>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</si>
  <si>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</si>
  <si>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</si>
  <si>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</si>
  <si>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</si>
  <si>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</si>
  <si>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</si>
  <si>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</si>
  <si>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</si>
  <si>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</si>
  <si>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</si>
  <si>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</si>
  <si>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</si>
  <si>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</si>
  <si>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</si>
  <si>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</si>
  <si>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</si>
  <si>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</si>
  <si>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</si>
  <si>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</si>
  <si>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</si>
  <si>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</si>
  <si>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</si>
  <si>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</si>
  <si>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</si>
  <si>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</si>
  <si>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</si>
  <si>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</si>
  <si>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</si>
  <si>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</si>
  <si>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</si>
  <si>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</si>
  <si>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</si>
  <si>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</si>
  <si>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</si>
  <si>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</si>
  <si>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</si>
  <si>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</si>
  <si>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</si>
  <si>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</si>
  <si>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</si>
  <si>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</si>
  <si>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</si>
  <si>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</si>
  <si>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</si>
  <si>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</si>
  <si>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</si>
  <si>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</si>
  <si>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</si>
  <si>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</si>
  <si>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</si>
  <si>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</si>
  <si>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</si>
  <si>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</si>
  <si>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</si>
  <si>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</si>
  <si>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</si>
  <si>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</si>
  <si>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</si>
  <si>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</si>
  <si>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</si>
  <si>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</si>
  <si>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</si>
  <si>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</si>
  <si>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</si>
  <si>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</si>
  <si>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</si>
  <si>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</si>
  <si>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</si>
  <si>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</si>
  <si>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</si>
  <si>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</si>
  <si>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</si>
  <si>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</si>
  <si>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</si>
  <si>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</si>
  <si>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</si>
  <si>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</si>
  <si>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</si>
  <si>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</si>
  <si>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</si>
  <si>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</si>
  <si>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</si>
  <si>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</si>
  <si>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</si>
  <si>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</si>
  <si>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</si>
  <si>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</si>
  <si>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</si>
  <si>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</si>
  <si>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</si>
  <si>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</si>
  <si>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</si>
  <si>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</si>
  <si>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</si>
  <si>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</si>
  <si>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</si>
  <si>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</si>
  <si>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</si>
  <si>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</si>
  <si>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</si>
  <si>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</si>
  <si>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</si>
  <si>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</si>
  <si>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</si>
  <si>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</si>
  <si>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</si>
  <si>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</si>
  <si>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</si>
  <si>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</si>
  <si>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</si>
  <si>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</si>
  <si>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</si>
  <si>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</si>
  <si>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</si>
  <si>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</si>
  <si>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</si>
  <si>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</si>
  <si>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</si>
  <si>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</si>
  <si>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</si>
  <si>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</si>
  <si>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</si>
  <si>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</si>
  <si>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</si>
  <si>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</si>
  <si>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</si>
  <si>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</si>
  <si>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</si>
  <si>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</si>
  <si>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</si>
  <si>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</si>
  <si>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</si>
  <si>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</si>
  <si>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</si>
  <si>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</si>
  <si>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</si>
  <si>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</si>
  <si>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</si>
  <si>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</si>
  <si>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</si>
  <si>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</si>
  <si>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</si>
  <si>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</si>
  <si>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</si>
  <si>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</si>
  <si>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</si>
  <si>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</si>
  <si>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</si>
  <si>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</si>
  <si>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</si>
  <si>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</si>
  <si>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</si>
  <si>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</si>
  <si>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</si>
  <si>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</si>
  <si>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</si>
  <si>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</si>
  <si>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</si>
  <si>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</si>
  <si>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</si>
  <si>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</si>
  <si>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</si>
  <si>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</si>
  <si>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</si>
  <si>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</si>
  <si>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</si>
  <si>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</si>
  <si>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</si>
  <si>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</si>
  <si>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</si>
  <si>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</si>
  <si>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</si>
  <si>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</si>
  <si>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</si>
  <si>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</si>
  <si>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</si>
  <si>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</si>
  <si>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</si>
  <si>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</si>
  <si>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</si>
  <si>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</si>
  <si>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</si>
  <si>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</si>
  <si>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</si>
  <si>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</si>
  <si>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</si>
  <si>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</si>
  <si>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</si>
  <si>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</si>
  <si>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</si>
  <si>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</si>
  <si>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</si>
  <si>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</si>
  <si>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</si>
  <si>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</si>
  <si>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</si>
  <si>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</si>
  <si>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</si>
  <si>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</si>
  <si>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</si>
  <si>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</si>
  <si>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</si>
  <si>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</si>
  <si>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</si>
  <si>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</si>
  <si>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</si>
  <si>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</si>
  <si>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</si>
  <si>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</si>
  <si>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</si>
  <si>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</si>
  <si>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</si>
  <si>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</si>
  <si>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</si>
  <si>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</si>
  <si>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</si>
  <si>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</si>
  <si>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</si>
  <si>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</si>
  <si>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</si>
  <si>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</si>
  <si>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</si>
  <si>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</si>
  <si>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</si>
  <si>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</si>
  <si>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</si>
  <si>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</si>
  <si>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</si>
  <si>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</si>
  <si>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</si>
  <si>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</si>
  <si>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</si>
  <si>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</si>
  <si>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</si>
  <si>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</si>
  <si>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</si>
  <si>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</si>
  <si>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</si>
  <si>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</si>
  <si>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</si>
  <si>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</si>
  <si>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</si>
  <si>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</si>
  <si>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</si>
  <si>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</si>
  <si>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</si>
  <si>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</si>
  <si>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</si>
  <si>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</si>
  <si>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</si>
  <si>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</si>
  <si>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</si>
  <si>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</si>
  <si>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</si>
  <si>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</si>
  <si>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</si>
  <si>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</si>
  <si>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</si>
  <si>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</si>
  <si>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</si>
  <si>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</si>
  <si>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</si>
  <si>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</si>
  <si>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</si>
  <si>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</si>
  <si>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</si>
  <si>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</si>
  <si>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</si>
  <si>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</si>
  <si>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</si>
  <si>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</si>
  <si>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</si>
  <si>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</si>
  <si>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</si>
  <si>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</si>
  <si>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</si>
  <si>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</si>
  <si>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</si>
  <si>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</si>
  <si>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</si>
  <si>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</si>
  <si>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</si>
  <si>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</si>
  <si>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</si>
  <si>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</si>
  <si>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</si>
  <si>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</si>
  <si>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</si>
  <si>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</si>
  <si>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</si>
  <si>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</si>
  <si>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</si>
  <si>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</si>
  <si>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</si>
  <si>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</si>
  <si>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</si>
  <si>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</si>
  <si>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</si>
  <si>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</si>
  <si>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</si>
  <si>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</si>
  <si>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</si>
  <si>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</si>
  <si>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</si>
  <si>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</si>
  <si>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</si>
  <si>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</si>
  <si>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</si>
  <si>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</si>
  <si>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</si>
  <si>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</si>
  <si>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</si>
  <si>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</si>
  <si>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</si>
  <si>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</si>
  <si>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</si>
  <si>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</si>
  <si>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</si>
  <si>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</si>
  <si>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</si>
  <si>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</si>
  <si>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</si>
  <si>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</si>
  <si>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</si>
  <si>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</si>
  <si>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</si>
  <si>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</si>
  <si>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</si>
  <si>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</si>
  <si>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</si>
  <si>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</si>
  <si>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</si>
  <si>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</si>
  <si>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</si>
  <si>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</si>
  <si>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</si>
  <si>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</si>
  <si>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</si>
  <si>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</si>
  <si>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</si>
  <si>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</si>
  <si>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</si>
  <si>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</si>
  <si>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</si>
  <si>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</si>
  <si>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</si>
  <si>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</si>
  <si>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</si>
  <si>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</si>
  <si>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</si>
  <si>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</si>
  <si>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</si>
  <si>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</si>
  <si>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</si>
  <si>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</si>
  <si>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</si>
  <si>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</si>
  <si>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</si>
  <si>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</si>
  <si>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</si>
  <si>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</si>
  <si>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</si>
  <si>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</si>
  <si>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</si>
  <si>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</si>
  <si>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</si>
  <si>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</si>
  <si>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</si>
  <si>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</si>
  <si>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</si>
  <si>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</si>
  <si>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</si>
  <si>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</si>
  <si>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</si>
  <si>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</si>
  <si>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</si>
  <si>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</si>
  <si>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</si>
  <si>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</si>
  <si>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</si>
  <si>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</si>
  <si>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</si>
  <si>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</si>
  <si>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</si>
  <si>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</si>
  <si>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</si>
  <si>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</si>
  <si>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</si>
  <si>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</si>
  <si>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</si>
  <si>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</si>
  <si>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</si>
  <si>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</si>
  <si>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</si>
  <si>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</si>
  <si>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</si>
  <si>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</si>
  <si>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</si>
  <si>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</si>
  <si>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</si>
  <si>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</si>
  <si>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</si>
  <si>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</si>
  <si>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</si>
  <si>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</si>
  <si>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</si>
  <si>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</si>
  <si>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</si>
  <si>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</si>
  <si>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</si>
  <si>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</si>
  <si>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</si>
  <si>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</si>
  <si>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</si>
  <si>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</si>
  <si>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</si>
  <si>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</si>
  <si>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</si>
  <si>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</si>
  <si>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</si>
  <si>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</si>
  <si>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</si>
  <si>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</si>
  <si>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</si>
  <si>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</si>
  <si>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</si>
  <si>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</si>
  <si>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</si>
  <si>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</si>
  <si>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</si>
  <si>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</si>
  <si>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</si>
  <si>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</si>
  <si>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</si>
  <si>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</si>
  <si>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</si>
  <si>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</si>
  <si>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</si>
  <si>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</si>
  <si>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</si>
  <si>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</si>
  <si>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</si>
  <si>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</si>
  <si>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</si>
  <si>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</si>
  <si>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</si>
  <si>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</si>
  <si>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</si>
  <si>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</si>
  <si>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</si>
  <si>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</si>
  <si>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</si>
  <si>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</si>
  <si>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</si>
  <si>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</si>
  <si>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</si>
  <si>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</si>
  <si>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</si>
  <si>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</si>
  <si>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</si>
  <si>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</si>
  <si>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</si>
  <si>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</si>
  <si>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</si>
  <si>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</si>
  <si>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</si>
  <si>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</si>
  <si>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</si>
  <si>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</si>
  <si>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</si>
  <si>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</si>
  <si>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</si>
  <si>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</si>
  <si>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</si>
  <si>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</si>
  <si>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</si>
  <si>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</si>
  <si>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</si>
  <si>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</si>
  <si>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</si>
  <si>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</si>
  <si>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</si>
  <si>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</si>
  <si>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</si>
  <si>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</si>
  <si>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</si>
  <si>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</si>
  <si>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</si>
  <si>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</si>
  <si>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</si>
  <si>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</si>
  <si>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</si>
  <si>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</si>
  <si>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</si>
  <si>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</si>
  <si>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</si>
  <si>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</si>
  <si>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</si>
  <si>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</si>
  <si>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</si>
  <si>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</si>
  <si>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</si>
  <si>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</si>
  <si>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</si>
  <si>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</si>
  <si>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</si>
  <si>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</si>
  <si>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</si>
  <si>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</si>
  <si>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</si>
  <si>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</si>
  <si>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</si>
  <si>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</si>
  <si>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</si>
  <si>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</si>
  <si>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</si>
  <si>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</si>
  <si>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</si>
  <si>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</si>
  <si>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</si>
  <si>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</si>
  <si>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</si>
  <si>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</si>
  <si>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</si>
  <si>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</si>
  <si>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</si>
  <si>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</si>
  <si>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</si>
  <si>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</si>
  <si>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</si>
  <si>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</si>
  <si>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</si>
  <si>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</si>
  <si>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</si>
  <si>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</si>
  <si>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</si>
  <si>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</si>
  <si>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</si>
  <si>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</si>
  <si>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</si>
  <si>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</si>
  <si>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</si>
  <si>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</si>
  <si>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</si>
  <si>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</si>
  <si>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</si>
  <si>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</si>
  <si>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</si>
  <si>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</si>
  <si>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</si>
  <si>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</si>
  <si>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</si>
  <si>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</si>
  <si>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</si>
  <si>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</si>
  <si>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</si>
  <si>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</si>
  <si>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</si>
  <si>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</si>
  <si>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</si>
  <si>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</si>
  <si>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</si>
  <si>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</si>
  <si>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</si>
  <si>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</si>
  <si>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</si>
  <si>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</si>
  <si>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</si>
  <si>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</si>
  <si>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</si>
  <si>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</si>
  <si>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</si>
  <si>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</si>
  <si>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</si>
  <si>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</si>
  <si>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</si>
  <si>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</si>
  <si>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</si>
  <si>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</si>
  <si>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</si>
  <si>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</si>
  <si>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</si>
  <si>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</si>
  <si>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</si>
  <si>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</si>
  <si>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</si>
  <si>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</si>
  <si>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</si>
  <si>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</si>
  <si>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</si>
  <si>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</si>
  <si>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</si>
  <si>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</si>
  <si>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</si>
  <si>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</si>
  <si>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</si>
  <si>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</si>
  <si>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</si>
  <si>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</si>
  <si>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</si>
  <si>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</si>
  <si>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</si>
  <si>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</si>
  <si>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</si>
  <si>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</si>
  <si>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</si>
  <si>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</si>
  <si>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</si>
  <si>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</si>
  <si>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</si>
  <si>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</si>
  <si>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</si>
  <si>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</si>
  <si>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</si>
  <si>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</si>
  <si>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</si>
  <si>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</si>
  <si>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</si>
  <si>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</si>
  <si>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</si>
  <si>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</si>
  <si>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</si>
  <si>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</si>
  <si>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</si>
  <si>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</si>
  <si>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</si>
  <si>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</si>
  <si>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</si>
  <si>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</si>
  <si>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</si>
  <si>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</si>
  <si>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</si>
  <si>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</si>
  <si>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</si>
  <si>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</si>
  <si>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</si>
  <si>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</si>
  <si>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</si>
  <si>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</si>
  <si>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</si>
  <si>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</si>
  <si>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</si>
  <si>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</si>
  <si>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</si>
  <si>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</si>
  <si>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</si>
  <si>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</si>
  <si>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</si>
  <si>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</si>
  <si>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</si>
  <si>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</si>
  <si>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</si>
  <si>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</si>
  <si>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</si>
  <si>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</si>
  <si>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</si>
  <si>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</si>
  <si>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</si>
  <si>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</si>
  <si>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</si>
  <si>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</si>
  <si>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</si>
  <si>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</si>
  <si>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</si>
  <si>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</si>
  <si>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</si>
  <si>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</si>
  <si>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</si>
  <si>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</si>
  <si>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</si>
  <si>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</si>
  <si>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</si>
  <si>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</si>
  <si>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</si>
  <si>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</si>
  <si>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</si>
  <si>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</si>
  <si>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</si>
  <si>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</si>
  <si>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</si>
  <si>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</si>
  <si>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</si>
  <si>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</si>
  <si>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</si>
  <si>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</si>
  <si>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</si>
  <si>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</si>
  <si>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</si>
  <si>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</si>
  <si>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</si>
  <si>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</si>
  <si>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</si>
  <si>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</si>
  <si>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</si>
  <si>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</si>
  <si>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</si>
  <si>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</si>
  <si>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</si>
  <si>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</si>
  <si>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</si>
  <si>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</si>
  <si>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</si>
  <si>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</si>
  <si>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</si>
  <si>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</si>
  <si>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</si>
  <si>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</si>
  <si>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</si>
  <si>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</si>
  <si>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</si>
  <si>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</si>
  <si>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</si>
  <si>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</si>
  <si>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</si>
  <si>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</si>
  <si>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</si>
  <si>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</si>
  <si>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</si>
  <si>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</si>
  <si>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</si>
  <si>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</si>
  <si>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</si>
  <si>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</si>
  <si>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</si>
  <si>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</si>
  <si>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</si>
  <si>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</si>
  <si>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</si>
  <si>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</si>
  <si>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</si>
  <si>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</si>
  <si>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</si>
  <si>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</si>
  <si>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</si>
  <si>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</si>
  <si>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</si>
  <si>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</si>
  <si>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</si>
  <si>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</si>
  <si>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</si>
  <si>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</si>
  <si>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</si>
  <si>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</si>
  <si>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</si>
  <si>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</si>
  <si>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</si>
  <si>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</si>
  <si>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</si>
  <si>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</si>
  <si>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</si>
  <si>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</si>
  <si>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</si>
  <si>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</si>
  <si>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</si>
  <si>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</si>
  <si>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</si>
  <si>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</si>
  <si>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</si>
  <si>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</si>
  <si>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</si>
  <si>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</si>
  <si>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</si>
  <si>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</si>
  <si>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</si>
  <si>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</si>
  <si>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</si>
  <si>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</si>
  <si>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</si>
  <si>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</si>
  <si>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</si>
  <si>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</si>
  <si>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</si>
  <si>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</si>
  <si>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</si>
  <si>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</si>
  <si>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</si>
  <si>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</si>
  <si>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</si>
  <si>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</si>
  <si>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</si>
  <si>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</si>
  <si>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</si>
  <si>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</si>
  <si>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</si>
  <si>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</si>
  <si>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</si>
  <si>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</si>
  <si>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</si>
  <si>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</si>
  <si>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</si>
  <si>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</si>
  <si>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</si>
  <si>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</si>
  <si>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</si>
  <si>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</si>
  <si>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</si>
  <si>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</si>
  <si>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</si>
  <si>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</si>
  <si>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</si>
  <si>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</si>
  <si>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</si>
  <si>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</si>
  <si>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</si>
  <si>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</si>
  <si>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</si>
  <si>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</si>
  <si>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</si>
  <si>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</si>
  <si>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</si>
  <si>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</si>
  <si>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</si>
  <si>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</si>
  <si>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</si>
  <si>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</si>
  <si>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</si>
  <si>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</si>
  <si>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</si>
  <si>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</si>
  <si>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</si>
  <si>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</si>
  <si>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</si>
  <si>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</si>
  <si>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</si>
  <si>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</si>
  <si>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</si>
  <si>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</si>
  <si>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</si>
  <si>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</si>
  <si>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</si>
  <si>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</si>
  <si>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</si>
  <si>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</si>
  <si>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</si>
  <si>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</si>
  <si>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</si>
  <si>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</si>
  <si>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</si>
  <si>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</si>
  <si>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</si>
  <si>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</si>
  <si>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</si>
  <si>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</si>
  <si>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</si>
  <si>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</si>
  <si>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</si>
  <si>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</si>
  <si>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</si>
  <si>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</si>
  <si>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</si>
  <si>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</si>
  <si>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</si>
  <si>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</si>
  <si>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</si>
  <si>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</si>
  <si>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</si>
  <si>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</si>
  <si>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</si>
  <si>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</si>
  <si>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</si>
  <si>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</si>
  <si>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</si>
  <si>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</si>
  <si>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</si>
  <si>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</si>
  <si>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</si>
  <si>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</si>
  <si>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</si>
  <si>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</si>
  <si>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</si>
  <si>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</si>
  <si>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</si>
  <si>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</si>
  <si>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</si>
  <si>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</si>
  <si>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</si>
  <si>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</si>
  <si>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</si>
  <si>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</si>
  <si>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</si>
  <si>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</si>
  <si>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</si>
  <si>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</si>
  <si>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</si>
  <si>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</si>
  <si>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</si>
  <si>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</si>
  <si>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</si>
  <si>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</si>
  <si>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</si>
  <si>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</si>
  <si>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</si>
  <si>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</si>
  <si>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</si>
  <si>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</si>
  <si>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</si>
  <si>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</si>
  <si>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</si>
  <si>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</si>
  <si>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</si>
  <si>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</si>
  <si>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</si>
  <si>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</si>
  <si>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</si>
  <si>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</si>
  <si>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</si>
  <si>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</si>
  <si>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</si>
  <si>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</si>
  <si>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</si>
  <si>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</si>
  <si>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</si>
  <si>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</si>
  <si>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</si>
  <si>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</si>
  <si>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</si>
  <si>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</si>
  <si>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</si>
  <si>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</si>
  <si>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</si>
  <si>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</si>
  <si>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</si>
  <si>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</si>
  <si>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</si>
  <si>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</si>
  <si>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</si>
  <si>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</si>
  <si>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</si>
  <si>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</si>
  <si>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</si>
  <si>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</si>
  <si>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</si>
  <si>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</si>
  <si>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</si>
  <si>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</si>
  <si>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</si>
  <si>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</si>
  <si>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</si>
  <si>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</si>
  <si>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</si>
  <si>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</si>
  <si>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</si>
  <si>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</si>
  <si>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</si>
  <si>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</si>
  <si>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</si>
  <si>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</si>
  <si>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</si>
  <si>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</si>
  <si>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</si>
  <si>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</si>
  <si>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</si>
  <si>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</si>
  <si>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</si>
  <si>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</si>
  <si>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</si>
  <si>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</si>
  <si>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</si>
  <si>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</si>
  <si>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</si>
  <si>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</si>
  <si>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</si>
  <si>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</si>
  <si>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</si>
  <si>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</si>
  <si>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</si>
  <si>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</si>
  <si>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</si>
  <si>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</si>
  <si>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</si>
  <si>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</si>
  <si>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</si>
  <si>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</si>
  <si>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</si>
  <si>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</si>
  <si>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</si>
  <si>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</si>
  <si>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</si>
  <si>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</si>
  <si>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</si>
  <si>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</si>
  <si>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</si>
  <si>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</si>
  <si>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</si>
  <si>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</si>
  <si>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</si>
  <si>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</si>
  <si>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</si>
  <si>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</si>
  <si>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</si>
  <si>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</si>
  <si>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</si>
  <si>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</si>
  <si>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</si>
  <si>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</si>
  <si>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</si>
  <si>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</si>
  <si>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</si>
  <si>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</si>
  <si>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</si>
  <si>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</si>
  <si>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</si>
  <si>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</si>
  <si>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</si>
  <si>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</si>
  <si>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</si>
  <si>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</si>
  <si>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</si>
  <si>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</si>
  <si>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</si>
  <si>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</si>
  <si>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</si>
  <si>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</si>
  <si>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</si>
  <si>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</si>
  <si>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</si>
  <si>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</si>
  <si>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</si>
  <si>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</si>
  <si>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</si>
  <si>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</si>
  <si>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</si>
  <si>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</si>
  <si>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</si>
  <si>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</si>
  <si>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</si>
  <si>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</si>
  <si>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</si>
  <si>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</si>
  <si>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</si>
  <si>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</si>
  <si>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</si>
  <si>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</si>
  <si>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</si>
  <si>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</si>
  <si>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</si>
  <si>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</si>
  <si>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</si>
  <si>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</si>
  <si>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</si>
  <si>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</si>
  <si>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</si>
  <si>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</si>
  <si>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</si>
  <si>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</si>
  <si>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</si>
  <si>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</si>
  <si>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</si>
  <si>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</si>
  <si>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</si>
  <si>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</si>
  <si>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</si>
  <si>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</si>
  <si>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</si>
  <si>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</si>
  <si>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</si>
  <si>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</si>
  <si>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</si>
  <si>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</si>
  <si>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</si>
  <si>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</si>
  <si>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</si>
  <si>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</si>
  <si>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</si>
  <si>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</si>
  <si>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</si>
  <si>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</si>
  <si>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</si>
  <si>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</si>
  <si>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</si>
  <si>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</si>
  <si>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</si>
  <si>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</si>
  <si>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</si>
  <si>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</si>
  <si>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</si>
  <si>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</si>
  <si>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</si>
  <si>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</si>
  <si>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</si>
  <si>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</si>
  <si>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</si>
  <si>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</si>
  <si>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</si>
  <si>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</si>
  <si>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</si>
  <si>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</si>
  <si>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</si>
  <si>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</si>
  <si>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</si>
  <si>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</si>
  <si>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</si>
  <si>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</si>
  <si>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</si>
  <si>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</si>
  <si>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</si>
  <si>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</si>
  <si>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</si>
  <si>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</si>
  <si>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</si>
  <si>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</si>
  <si>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</si>
  <si>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</si>
  <si>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</si>
  <si>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</si>
  <si>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</si>
  <si>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</si>
  <si>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</si>
  <si>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</si>
  <si>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</si>
  <si>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</si>
  <si>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</si>
  <si>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</si>
  <si>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</si>
  <si>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</si>
  <si>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</si>
  <si>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</si>
  <si>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</si>
  <si>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</si>
  <si>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</si>
  <si>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</si>
  <si>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</si>
  <si>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</si>
  <si>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</si>
  <si>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</si>
  <si>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</si>
  <si>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</si>
  <si>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</si>
  <si>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</si>
  <si>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</si>
  <si>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</si>
  <si>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</si>
  <si>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</si>
  <si>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</si>
  <si>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</si>
  <si>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</si>
  <si>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</si>
  <si>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</si>
  <si>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</si>
  <si>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</si>
  <si>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</si>
  <si>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</si>
  <si>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</si>
  <si>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</si>
  <si>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</si>
  <si>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</si>
  <si>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</si>
  <si>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</si>
  <si>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</si>
  <si>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</si>
  <si>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</si>
  <si>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</si>
  <si>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</si>
  <si>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</si>
  <si>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</si>
  <si>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</si>
  <si>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</si>
  <si>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</si>
  <si>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</si>
  <si>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</si>
  <si>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</si>
  <si>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</si>
  <si>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</si>
  <si>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</si>
  <si>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</si>
  <si>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</si>
  <si>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</si>
  <si>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</si>
  <si>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</si>
  <si>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</si>
  <si>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</si>
  <si>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</si>
  <si>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</si>
  <si>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</si>
  <si>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</si>
  <si>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</si>
  <si>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</si>
  <si>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</si>
  <si>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</si>
  <si>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</si>
  <si>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</si>
  <si>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</si>
  <si>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</si>
  <si>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</si>
  <si>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</si>
  <si>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</si>
  <si>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</si>
  <si>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</si>
  <si>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</si>
  <si>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</si>
  <si>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</si>
  <si>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</si>
  <si>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</si>
  <si>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</si>
  <si>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</si>
  <si>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</si>
  <si>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</si>
  <si>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</si>
  <si>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</si>
  <si>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</si>
  <si>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</si>
  <si>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</si>
  <si>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</si>
  <si>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</si>
  <si>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</si>
  <si>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</si>
  <si>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</si>
  <si>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</si>
  <si>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</si>
  <si>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</si>
  <si>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</si>
  <si>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</si>
  <si>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</si>
  <si>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</si>
  <si>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</si>
  <si>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</si>
  <si>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</si>
  <si>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</si>
  <si>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</si>
  <si>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</si>
  <si>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</si>
  <si>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</si>
  <si>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</si>
  <si>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</si>
  <si>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</si>
  <si>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</si>
  <si>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</si>
  <si>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</si>
  <si>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</si>
  <si>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</si>
  <si>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</si>
  <si>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</si>
  <si>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</si>
  <si>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</si>
  <si>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</si>
  <si>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</si>
  <si>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</si>
  <si>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</si>
  <si>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</si>
  <si>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</si>
  <si>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</si>
  <si>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</si>
  <si>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</si>
  <si>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</si>
  <si>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</si>
  <si>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</si>
  <si>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</si>
  <si>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</si>
  <si>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</si>
  <si>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</si>
  <si>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</si>
  <si>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</si>
  <si>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</si>
  <si>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</si>
  <si>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</si>
  <si>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</si>
  <si>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</si>
  <si>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</si>
  <si>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</si>
  <si>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</si>
  <si>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</si>
  <si>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</si>
  <si>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</si>
  <si>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</si>
  <si>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</si>
  <si>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</si>
  <si>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</si>
  <si>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</si>
  <si>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</si>
  <si>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</si>
  <si>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</si>
  <si>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</si>
  <si>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</si>
  <si>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</si>
  <si>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</si>
  <si>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</si>
  <si>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</si>
  <si>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</si>
  <si>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</si>
  <si>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</si>
  <si>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</si>
  <si>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</si>
  <si>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</si>
  <si>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</si>
  <si>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</si>
  <si>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</si>
  <si>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</si>
  <si>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</si>
  <si>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</si>
  <si>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</si>
  <si>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</si>
  <si>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</si>
  <si>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</si>
  <si>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</si>
  <si>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</si>
  <si>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</si>
  <si>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</si>
  <si>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</si>
  <si>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</si>
  <si>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</si>
  <si>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</si>
  <si>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</si>
  <si>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</si>
  <si>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</si>
  <si>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</si>
  <si>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</si>
  <si>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</si>
  <si>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</si>
  <si>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</si>
  <si>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</si>
  <si>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</si>
  <si>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</si>
  <si>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</si>
  <si>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</si>
  <si>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</si>
  <si>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</si>
  <si>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</si>
  <si>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</si>
  <si>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</si>
  <si>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</si>
  <si>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</si>
  <si>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</si>
  <si>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</si>
  <si>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</si>
  <si>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</si>
  <si>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</si>
  <si>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</si>
  <si>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</si>
  <si>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</si>
  <si>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</si>
  <si>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</si>
  <si>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</si>
  <si>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</si>
  <si>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</si>
  <si>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</si>
  <si>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</si>
  <si>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</si>
  <si>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</si>
  <si>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</si>
  <si>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</si>
  <si>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</si>
  <si>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</si>
  <si>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</si>
  <si>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</si>
  <si>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</si>
  <si>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</si>
  <si>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</si>
  <si>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</si>
  <si>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</si>
  <si>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</si>
  <si>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</si>
  <si>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</si>
  <si>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</si>
  <si>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</si>
  <si>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</si>
  <si>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</si>
  <si>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</si>
  <si>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</si>
  <si>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</si>
  <si>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</si>
  <si>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</si>
  <si>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</si>
  <si>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</si>
  <si>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</si>
  <si>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</si>
  <si>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</si>
  <si>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</si>
  <si>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</si>
  <si>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</si>
  <si>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</si>
  <si>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</si>
  <si>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</si>
  <si>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</si>
  <si>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</si>
  <si>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</si>
  <si>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</si>
  <si>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</si>
  <si>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</si>
  <si>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</si>
  <si>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</si>
  <si>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</si>
  <si>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</si>
  <si>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</si>
  <si>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</si>
  <si>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</si>
  <si>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</si>
  <si>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</si>
  <si>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</si>
  <si>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</si>
  <si>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</si>
  <si>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</si>
  <si>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</si>
  <si>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</si>
  <si>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</si>
  <si>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</si>
  <si>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</si>
  <si>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</si>
  <si>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</si>
  <si>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</si>
  <si>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</si>
  <si>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</si>
  <si>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</si>
  <si>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</si>
  <si>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</si>
  <si>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</si>
  <si>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</si>
  <si>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</si>
  <si>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</si>
  <si>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</si>
  <si>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</si>
  <si>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</si>
  <si>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</si>
  <si>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</si>
  <si>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</si>
  <si>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</si>
  <si>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</si>
  <si>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</si>
  <si>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</si>
  <si>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</si>
  <si>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</si>
  <si>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</si>
  <si>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</si>
  <si>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</si>
  <si>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</si>
  <si>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</si>
  <si>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</si>
  <si>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</si>
  <si>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</si>
  <si>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</si>
  <si>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</si>
  <si>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</si>
  <si>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</si>
  <si>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</si>
  <si>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</si>
  <si>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</si>
  <si>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</si>
  <si>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</si>
  <si>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</si>
  <si>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</si>
  <si>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</si>
  <si>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</si>
  <si>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</si>
  <si>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</si>
  <si>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</si>
  <si>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</si>
  <si>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</si>
  <si>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</si>
  <si>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</si>
  <si>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</si>
  <si>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</si>
  <si>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</si>
  <si>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</si>
  <si>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</si>
  <si>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</si>
  <si>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</si>
  <si>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</si>
  <si>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</si>
  <si>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</si>
  <si>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</si>
  <si>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</si>
  <si>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</si>
  <si>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</si>
  <si>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</si>
  <si>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</si>
  <si>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</si>
  <si>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</si>
  <si>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</si>
  <si>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</si>
  <si>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</si>
  <si>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</si>
  <si>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</si>
  <si>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</si>
  <si>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</si>
  <si>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</si>
  <si>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</si>
  <si>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</si>
  <si>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</si>
  <si>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</si>
  <si>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</si>
  <si>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</si>
  <si>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</si>
  <si>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</si>
  <si>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</si>
  <si>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</si>
  <si>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</si>
  <si>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</si>
  <si>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</si>
  <si>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</si>
  <si>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</si>
  <si>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</si>
  <si>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</si>
  <si>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</si>
  <si>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</si>
  <si>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</si>
  <si>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</si>
  <si>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</si>
  <si>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</si>
  <si>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</si>
  <si>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</si>
  <si>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</si>
  <si>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</si>
  <si>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</si>
  <si>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</si>
  <si>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</si>
  <si>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</si>
  <si>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</si>
  <si>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</si>
  <si>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</si>
  <si>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</si>
  <si>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</si>
  <si>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</si>
  <si>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</si>
  <si>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</si>
  <si>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</si>
  <si>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</si>
  <si>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</si>
  <si>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</si>
  <si>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</si>
  <si>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</si>
  <si>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</si>
  <si>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</si>
  <si>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</si>
  <si>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</si>
  <si>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</si>
  <si>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</si>
  <si>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</si>
  <si>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</si>
  <si>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</si>
  <si>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</si>
  <si>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</si>
  <si>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</si>
  <si>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</si>
  <si>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</si>
  <si>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</si>
  <si>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</si>
  <si>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</si>
  <si>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</si>
  <si>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</si>
  <si>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</si>
  <si>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</si>
  <si>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</si>
  <si>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</si>
  <si>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</si>
  <si>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</si>
  <si>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</si>
  <si>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</si>
  <si>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</si>
  <si>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</si>
  <si>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</si>
  <si>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</si>
  <si>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</si>
  <si>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</si>
  <si>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</si>
  <si>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</si>
  <si>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</si>
  <si>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</si>
  <si>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</si>
  <si>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</si>
  <si>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</si>
  <si>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</si>
  <si>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</si>
  <si>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</si>
  <si>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</si>
  <si>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</si>
  <si>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</si>
  <si>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</si>
  <si>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</si>
  <si>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</si>
  <si>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</si>
  <si>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</si>
  <si>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</si>
  <si>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</si>
  <si>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</si>
  <si>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</si>
  <si>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</si>
  <si>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</si>
  <si>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</si>
  <si>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</si>
  <si>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</si>
  <si>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</si>
  <si>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</si>
  <si>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</si>
  <si>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</si>
  <si>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</si>
  <si>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</si>
  <si>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</si>
  <si>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</si>
  <si>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</si>
  <si>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</si>
  <si>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</si>
  <si>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</si>
  <si>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</si>
  <si>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</si>
  <si>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</si>
  <si>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</si>
  <si>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</si>
  <si>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</si>
  <si>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</si>
  <si>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</si>
  <si>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</si>
  <si>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</si>
  <si>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</si>
  <si>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</si>
  <si>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</si>
  <si>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</si>
  <si>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</si>
  <si>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</si>
  <si>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</si>
  <si>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</si>
  <si>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</si>
  <si>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</si>
  <si>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</si>
  <si>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</si>
  <si>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</si>
  <si>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</si>
  <si>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</si>
  <si>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</si>
  <si>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</si>
  <si>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</si>
  <si>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</si>
  <si>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</si>
  <si>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</si>
  <si>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</si>
  <si>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</si>
  <si>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</si>
  <si>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</si>
  <si>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</si>
  <si>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</si>
  <si>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</si>
  <si>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</si>
  <si>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</si>
  <si>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</si>
  <si>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</si>
  <si>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</si>
  <si>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</si>
  <si>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</si>
  <si>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</si>
  <si>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</si>
  <si>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</si>
  <si>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</si>
  <si>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</si>
  <si>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</si>
  <si>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</si>
  <si>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</si>
  <si>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</si>
  <si>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</si>
  <si>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</si>
  <si>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</si>
  <si>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</si>
  <si>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</si>
  <si>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</si>
  <si>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</si>
  <si>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</si>
  <si>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</si>
  <si>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</si>
  <si>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</si>
  <si>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</si>
  <si>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</si>
  <si>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</si>
  <si>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</si>
  <si>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</si>
  <si>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</si>
  <si>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</si>
  <si>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</si>
  <si>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</si>
  <si>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</si>
  <si>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</si>
  <si>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</si>
  <si>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</si>
  <si>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</si>
  <si>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</si>
  <si>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</si>
  <si>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</si>
  <si>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</si>
  <si>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</si>
  <si>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</si>
  <si>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</si>
  <si>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</si>
  <si>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</si>
  <si>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</si>
  <si>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</si>
  <si>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</si>
  <si>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</si>
  <si>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</si>
  <si>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</si>
  <si>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</si>
  <si>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</si>
  <si>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</si>
  <si>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</si>
  <si>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</si>
  <si>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</si>
  <si>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</si>
  <si>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</si>
  <si>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</si>
  <si>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</si>
  <si>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</si>
  <si>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</si>
  <si>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</si>
  <si>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</si>
  <si>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</si>
  <si>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</si>
  <si>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</si>
  <si>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</si>
  <si>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</si>
  <si>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</si>
  <si>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</si>
  <si>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</si>
  <si>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</si>
  <si>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</si>
  <si>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</si>
  <si>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</si>
  <si>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</si>
  <si>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</si>
  <si>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</si>
  <si>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</si>
  <si>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</si>
  <si>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</si>
  <si>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</si>
  <si>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</si>
  <si>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</si>
  <si>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</si>
  <si>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</si>
  <si>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</si>
  <si>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</si>
  <si>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</si>
  <si>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</si>
  <si>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</si>
  <si>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</si>
  <si>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</si>
  <si>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</si>
  <si>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</si>
  <si>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</si>
  <si>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</si>
  <si>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</si>
  <si>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</si>
  <si>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</si>
  <si>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</si>
  <si>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</si>
  <si>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</si>
  <si>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</si>
  <si>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</si>
  <si>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</si>
  <si>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</si>
  <si>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</si>
  <si>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</si>
  <si>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</si>
  <si>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</si>
  <si>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</si>
  <si>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</si>
  <si>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</si>
  <si>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</si>
  <si>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</si>
  <si>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</si>
  <si>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</si>
  <si>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</si>
  <si>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</si>
  <si>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</si>
  <si>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</si>
  <si>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</si>
  <si>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</si>
  <si>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</si>
  <si>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</si>
  <si>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</si>
  <si>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</si>
  <si>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</si>
  <si>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</si>
  <si>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</si>
  <si>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</si>
  <si>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</si>
  <si>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</si>
  <si>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</si>
  <si>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</si>
  <si>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</si>
  <si>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</si>
  <si>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</si>
  <si>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</si>
  <si>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</si>
  <si>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</si>
  <si>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</si>
  <si>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</si>
  <si>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</si>
  <si>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</si>
  <si>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</si>
  <si>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</si>
  <si>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</si>
  <si>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</si>
  <si>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</si>
  <si>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</si>
  <si>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</si>
  <si>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</si>
  <si>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</si>
  <si>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</si>
  <si>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</si>
  <si>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</si>
  <si>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</si>
  <si>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</si>
  <si>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</si>
  <si>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</si>
  <si>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</si>
  <si>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</si>
  <si>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</si>
  <si>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</si>
  <si>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</si>
  <si>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</si>
  <si>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</si>
  <si>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</si>
  <si>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</si>
  <si>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</si>
  <si>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</si>
  <si>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</si>
  <si>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</si>
  <si>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</si>
  <si>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</si>
  <si>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</si>
  <si>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</si>
  <si>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</si>
  <si>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</si>
  <si>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</si>
  <si>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</si>
  <si>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</si>
  <si>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</si>
  <si>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</si>
  <si>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</si>
  <si>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</si>
  <si>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</si>
  <si>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</si>
  <si>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</si>
  <si>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</si>
  <si>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</si>
  <si>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</si>
  <si>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</si>
  <si>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</si>
  <si>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</si>
  <si>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</si>
  <si>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</si>
  <si>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</si>
  <si>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</si>
  <si>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</si>
  <si>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</si>
  <si>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</si>
  <si>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</si>
  <si>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</si>
  <si>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</si>
  <si>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</si>
  <si>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</si>
  <si>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</si>
  <si>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</si>
  <si>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</si>
  <si>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</si>
  <si>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</si>
  <si>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</si>
  <si>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</si>
  <si>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</si>
  <si>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</si>
  <si>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</si>
  <si>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</si>
  <si>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</si>
  <si>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</si>
  <si>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</si>
  <si>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</si>
  <si>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</si>
  <si>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</si>
  <si>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</si>
  <si>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</si>
  <si>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</si>
  <si>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</si>
  <si>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</si>
  <si>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</si>
  <si>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</si>
  <si>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</si>
  <si>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</si>
  <si>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</si>
  <si>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</si>
  <si>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</si>
  <si>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</si>
  <si>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</si>
  <si>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</si>
  <si>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</si>
  <si>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</si>
  <si>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</si>
  <si>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</si>
  <si>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</si>
  <si>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</si>
  <si>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</si>
  <si>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</si>
  <si>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</si>
  <si>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</si>
  <si>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</si>
  <si>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</si>
  <si>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</si>
  <si>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</si>
  <si>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</si>
  <si>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</si>
  <si>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</si>
  <si>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</si>
  <si>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</si>
  <si>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</si>
  <si>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</si>
  <si>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</si>
  <si>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</si>
  <si>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</si>
  <si>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</si>
  <si>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</si>
  <si>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</si>
  <si>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</si>
  <si>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</si>
  <si>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</si>
  <si>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</si>
  <si>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</si>
  <si>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</si>
  <si>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</si>
  <si>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</si>
  <si>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</si>
  <si>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</si>
  <si>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</si>
  <si>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</si>
  <si>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</si>
  <si>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</si>
  <si>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</si>
  <si>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</si>
  <si>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</si>
  <si>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</si>
  <si>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</si>
  <si>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</si>
  <si>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</si>
  <si>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</si>
  <si>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</si>
  <si>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</si>
  <si>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</si>
  <si>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</si>
  <si>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</si>
  <si>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</si>
  <si>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</si>
  <si>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</si>
  <si>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</si>
  <si>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</si>
  <si>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</si>
  <si>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</si>
  <si>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</si>
  <si>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</si>
  <si>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</si>
  <si>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</si>
  <si>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</si>
  <si>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</si>
  <si>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</si>
  <si>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</si>
  <si>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</si>
  <si>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</si>
  <si>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</si>
  <si>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</si>
  <si>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</si>
  <si>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</si>
  <si>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</si>
  <si>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</si>
  <si>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</si>
  <si>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</si>
  <si>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</si>
  <si>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</si>
  <si>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</si>
  <si>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</si>
  <si>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</si>
  <si>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</si>
  <si>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</si>
  <si>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</si>
  <si>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</si>
  <si>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</si>
  <si>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</si>
  <si>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</si>
  <si>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</si>
  <si>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</si>
  <si>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</si>
  <si>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</si>
  <si>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</si>
  <si>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</si>
  <si>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</si>
  <si>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</si>
  <si>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</si>
  <si>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</si>
  <si>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</si>
  <si>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</si>
  <si>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</si>
  <si>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</si>
  <si>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</si>
  <si>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</si>
  <si>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</si>
  <si>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</si>
  <si>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</si>
  <si>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</si>
  <si>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</si>
  <si>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</si>
  <si>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</si>
  <si>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</si>
  <si>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</si>
  <si>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</si>
  <si>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</si>
  <si>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</si>
  <si>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</si>
  <si>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</si>
  <si>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</si>
  <si>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</si>
  <si>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</si>
  <si>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</si>
  <si>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</si>
  <si>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</si>
  <si>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</si>
  <si>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</si>
  <si>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</si>
  <si>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</si>
  <si>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</si>
  <si>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</si>
  <si>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</si>
  <si>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</si>
  <si>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</si>
  <si>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</si>
  <si>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</si>
  <si>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</si>
  <si>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</si>
  <si>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</si>
  <si>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</si>
  <si>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</si>
  <si>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</si>
  <si>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</si>
  <si>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</si>
  <si>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</si>
  <si>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</si>
  <si>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</si>
  <si>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</si>
  <si>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</si>
  <si>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</si>
  <si>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</si>
  <si>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</si>
  <si>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</si>
  <si>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</si>
  <si>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</si>
  <si>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</si>
  <si>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</si>
  <si>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</si>
  <si>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</si>
  <si>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</si>
  <si>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</si>
  <si>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</si>
  <si>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</si>
  <si>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</si>
  <si>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</si>
  <si>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</si>
  <si>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</si>
  <si>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</si>
  <si>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</si>
  <si>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</si>
  <si>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</si>
  <si>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</si>
  <si>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</si>
  <si>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</si>
  <si>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</si>
  <si>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</si>
  <si>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</si>
  <si>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</si>
  <si>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</si>
  <si>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</si>
  <si>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</si>
  <si>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</si>
  <si>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</si>
  <si>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</si>
  <si>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</si>
  <si>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</si>
  <si>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</si>
  <si>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</si>
  <si>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</si>
  <si>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</si>
  <si>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</si>
  <si>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</si>
  <si>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</si>
  <si>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</si>
  <si>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</si>
  <si>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</si>
  <si>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</si>
  <si>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</si>
  <si>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</si>
  <si>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</si>
  <si>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</si>
  <si>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</si>
  <si>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</si>
  <si>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</si>
  <si>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</si>
  <si>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</si>
  <si>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</si>
  <si>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</si>
  <si>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</si>
  <si>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</si>
  <si>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</si>
  <si>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</si>
  <si>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</si>
  <si>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</si>
  <si>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</si>
  <si>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</si>
  <si>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</si>
  <si>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</si>
  <si>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</si>
  <si>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</si>
  <si>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</si>
  <si>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</si>
  <si>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</si>
  <si>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</si>
  <si>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</si>
  <si>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</si>
  <si>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</si>
  <si>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</si>
  <si>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</si>
  <si>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</si>
  <si>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</si>
  <si>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</si>
  <si>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</si>
  <si>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</si>
  <si>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</si>
  <si>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</si>
  <si>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</si>
  <si>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</si>
  <si>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</si>
  <si>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</si>
  <si>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</si>
  <si>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</si>
  <si>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</si>
  <si>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</si>
  <si>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</si>
  <si>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</si>
  <si>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</si>
  <si>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</si>
  <si>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</si>
  <si>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</si>
  <si>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</si>
  <si>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</si>
  <si>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</si>
  <si>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</si>
  <si>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</si>
  <si>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</si>
  <si>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</si>
  <si>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</si>
  <si>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</si>
  <si>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</si>
  <si>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</si>
  <si>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</si>
  <si>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</si>
  <si>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</si>
  <si>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</si>
  <si>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</si>
  <si>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</si>
  <si>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</si>
  <si>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</si>
  <si>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</si>
  <si>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</si>
  <si>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</si>
  <si>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</si>
  <si>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</si>
  <si>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</si>
  <si>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</si>
  <si>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</si>
  <si>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</si>
  <si>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</si>
  <si>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</si>
  <si>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</si>
  <si>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</si>
  <si>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</si>
  <si>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</si>
  <si>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</si>
  <si>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</si>
  <si>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</si>
  <si>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</si>
  <si>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</si>
  <si>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</si>
  <si>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</si>
  <si>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</si>
  <si>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</si>
  <si>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</si>
  <si>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</si>
  <si>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</si>
  <si>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</si>
  <si>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</si>
  <si>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</si>
  <si>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</si>
  <si>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</si>
  <si>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</si>
  <si>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</si>
  <si>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</si>
  <si>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</si>
  <si>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</si>
  <si>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</si>
  <si>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</si>
  <si>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</si>
  <si>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</si>
  <si>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</si>
  <si>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</si>
  <si>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</si>
  <si>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</si>
  <si>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</si>
  <si>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</si>
  <si>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</si>
  <si>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</si>
  <si>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</si>
  <si>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</si>
  <si>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</si>
  <si>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</si>
  <si>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</si>
  <si>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</si>
  <si>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</si>
  <si>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</si>
  <si>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</si>
  <si>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</si>
  <si>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</si>
  <si>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</si>
  <si>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</si>
  <si>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</si>
  <si>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</si>
  <si>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</si>
  <si>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</si>
  <si>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</si>
  <si>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</si>
  <si>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</si>
  <si>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</si>
  <si>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</si>
  <si>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</si>
  <si>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</si>
  <si>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</si>
  <si>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</si>
  <si>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</si>
  <si>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</si>
  <si>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</si>
  <si>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</si>
  <si>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</si>
  <si>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</si>
  <si>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</si>
  <si>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</si>
  <si>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</si>
  <si>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</si>
  <si>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</si>
  <si>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</si>
  <si>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</si>
  <si>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</si>
  <si>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</si>
  <si>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</si>
  <si>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</si>
  <si>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</si>
  <si>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</si>
  <si>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</si>
  <si>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</si>
  <si>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</si>
  <si>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</si>
  <si>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</si>
  <si>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</si>
  <si>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</si>
  <si>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</si>
  <si>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</si>
  <si>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</si>
  <si>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</si>
  <si>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</si>
  <si>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</si>
  <si>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</si>
  <si>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</si>
  <si>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</si>
  <si>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</si>
  <si>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</si>
  <si>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</si>
  <si>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</si>
  <si>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</si>
  <si>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</si>
  <si>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</si>
  <si>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</si>
  <si>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</si>
  <si>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</si>
  <si>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</si>
  <si>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</si>
  <si>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</si>
  <si>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</si>
  <si>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</si>
  <si>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</si>
  <si>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</si>
  <si>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</si>
  <si>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</si>
  <si>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</si>
  <si>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</si>
  <si>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</si>
  <si>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</si>
  <si>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</si>
  <si>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</si>
  <si>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</si>
  <si>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</si>
  <si>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</si>
  <si>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</si>
  <si>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</si>
  <si>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</si>
  <si>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</si>
  <si>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</si>
  <si>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</si>
  <si>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</si>
  <si>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</si>
  <si>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</si>
  <si>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</si>
  <si>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</si>
  <si>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</si>
  <si>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</si>
  <si>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</si>
  <si>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</si>
  <si>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</si>
  <si>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</si>
  <si>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</si>
  <si>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</si>
  <si>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</si>
  <si>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</si>
  <si>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</si>
  <si>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</si>
  <si>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</si>
  <si>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</si>
  <si>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</si>
  <si>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</si>
  <si>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</si>
  <si>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</si>
  <si>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</si>
  <si>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</si>
  <si>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</si>
  <si>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</si>
  <si>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</si>
  <si>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</si>
  <si>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</si>
  <si>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</si>
  <si>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</si>
  <si>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</si>
  <si>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</si>
  <si>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</si>
  <si>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</si>
  <si>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</si>
  <si>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</si>
  <si>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</si>
  <si>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</si>
  <si>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</si>
  <si>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</si>
  <si>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</si>
  <si>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</si>
  <si>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</si>
  <si>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</si>
  <si>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</si>
  <si>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</si>
  <si>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</si>
  <si>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</si>
  <si>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</si>
  <si>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</si>
  <si>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</si>
  <si>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</si>
  <si>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</si>
  <si>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</si>
  <si>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</si>
  <si>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</si>
  <si>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</si>
  <si>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</si>
  <si>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</si>
  <si>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</si>
  <si>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</si>
  <si>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</si>
  <si>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</si>
  <si>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</si>
  <si>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</si>
  <si>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</si>
  <si>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</si>
  <si>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</si>
  <si>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</si>
  <si>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</si>
  <si>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</si>
  <si>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</si>
  <si>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</si>
  <si>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</si>
  <si>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</si>
  <si>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</si>
  <si>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</si>
  <si>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</si>
  <si>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</si>
  <si>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</si>
  <si>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</si>
  <si>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</si>
  <si>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</si>
  <si>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</si>
  <si>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</si>
  <si>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</si>
  <si>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</si>
  <si>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</si>
  <si>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</si>
  <si>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</si>
  <si>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</si>
  <si>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</si>
  <si>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</si>
  <si>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</si>
  <si>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</si>
  <si>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</si>
  <si>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</si>
  <si>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</si>
  <si>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</si>
  <si>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</si>
  <si>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</si>
  <si>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</si>
  <si>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</si>
  <si>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</si>
  <si>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</si>
  <si>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</si>
  <si>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</si>
  <si>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</si>
  <si>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</si>
  <si>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</si>
  <si>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</si>
  <si>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</si>
  <si>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</si>
  <si>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</si>
  <si>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</si>
  <si>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</si>
  <si>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</si>
  <si>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</si>
  <si>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</si>
  <si>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</si>
  <si>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</si>
  <si>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</si>
  <si>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</si>
  <si>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</si>
  <si>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</si>
  <si>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</si>
  <si>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</si>
  <si>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</si>
  <si>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</si>
  <si>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</si>
  <si>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</si>
  <si>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</si>
  <si>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</si>
  <si>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</si>
  <si>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</si>
  <si>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</si>
  <si>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</si>
  <si>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</si>
  <si>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</si>
  <si>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</si>
  <si>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</si>
  <si>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</si>
  <si>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</si>
  <si>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</si>
  <si>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</si>
  <si>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</si>
  <si>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</si>
  <si>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</si>
  <si>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</si>
  <si>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</si>
  <si>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</si>
  <si>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</si>
  <si>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</si>
  <si>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</si>
  <si>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</si>
  <si>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</si>
  <si>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</si>
  <si>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</si>
  <si>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</si>
  <si>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</si>
  <si>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</si>
  <si>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</si>
  <si>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</si>
  <si>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</si>
  <si>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</si>
  <si>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</si>
  <si>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</si>
  <si>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</si>
  <si>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</si>
  <si>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</si>
  <si>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</si>
  <si>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</si>
  <si>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</si>
  <si>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</si>
  <si>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</si>
  <si>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</si>
  <si>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</si>
  <si>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</si>
  <si>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</si>
  <si>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</si>
  <si>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</si>
  <si>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</si>
  <si>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</si>
  <si>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</si>
  <si>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</si>
  <si>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</si>
  <si>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</si>
  <si>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</si>
  <si>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</si>
  <si>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</si>
  <si>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</si>
  <si>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</si>
  <si>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</si>
  <si>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</si>
  <si>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</si>
  <si>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</si>
  <si>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</si>
  <si>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</si>
  <si>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</si>
  <si>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</si>
  <si>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</si>
  <si>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</si>
  <si>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</si>
  <si>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</si>
  <si>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</si>
  <si>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</si>
  <si>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</si>
  <si>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</si>
  <si>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</si>
  <si>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</si>
  <si>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</si>
  <si>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</si>
  <si>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</si>
  <si>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</si>
  <si>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</si>
  <si>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</si>
  <si>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</si>
  <si>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</si>
  <si>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</si>
  <si>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</si>
  <si>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</si>
  <si>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</si>
  <si>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</si>
  <si>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</si>
  <si>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</si>
  <si>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</si>
  <si>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</si>
  <si>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</si>
  <si>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</si>
  <si>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</si>
  <si>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</si>
  <si>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</si>
  <si>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</si>
  <si>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</si>
  <si>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</si>
  <si>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</si>
  <si>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</si>
  <si>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</si>
  <si>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</si>
  <si>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</si>
  <si>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</si>
  <si>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</si>
  <si>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</si>
  <si>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</si>
  <si>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</si>
  <si>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</si>
  <si>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</si>
  <si>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</si>
  <si>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</si>
  <si>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</si>
  <si>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</si>
  <si>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</si>
  <si>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</si>
  <si>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</si>
  <si>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</si>
  <si>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</si>
  <si>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</si>
  <si>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</si>
  <si>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</si>
  <si>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</si>
  <si>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</si>
  <si>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</si>
  <si>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</si>
  <si>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</si>
  <si>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</si>
  <si>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</si>
  <si>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</si>
  <si>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</si>
  <si>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</si>
  <si>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</si>
  <si>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</si>
  <si>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</si>
  <si>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</si>
  <si>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</si>
  <si>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</si>
  <si>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</si>
  <si>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</si>
  <si>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</si>
  <si>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</si>
  <si>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</si>
  <si>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</si>
  <si>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</si>
  <si>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</si>
  <si>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</si>
  <si>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</si>
  <si>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</si>
  <si>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</si>
  <si>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</si>
  <si>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</si>
  <si>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</si>
  <si>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</si>
  <si>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</si>
  <si>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</si>
  <si>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</si>
  <si>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</si>
  <si>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</si>
  <si>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</si>
  <si>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</si>
  <si>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</si>
  <si>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</si>
  <si>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</si>
  <si>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</si>
  <si>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</si>
  <si>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</si>
  <si>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</si>
  <si>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</si>
  <si>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</si>
  <si>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</si>
  <si>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</si>
  <si>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</si>
  <si>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</si>
  <si>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</si>
  <si>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</si>
  <si>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</si>
  <si>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</si>
  <si>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</si>
  <si>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</si>
  <si>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</si>
  <si>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</si>
  <si>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</si>
  <si>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</si>
  <si>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</si>
  <si>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</si>
  <si>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</si>
  <si>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</si>
  <si>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</si>
  <si>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</si>
  <si>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</si>
  <si>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</si>
  <si>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</si>
  <si>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</si>
  <si>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</si>
  <si>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</si>
  <si>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</si>
  <si>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</si>
  <si>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</si>
  <si>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</si>
  <si>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</si>
  <si>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</si>
  <si>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</si>
  <si>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</si>
  <si>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</si>
  <si>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</si>
  <si>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</si>
  <si>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</si>
  <si>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</si>
  <si>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</si>
  <si>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</si>
  <si>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</si>
  <si>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</si>
  <si>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</si>
  <si>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</si>
  <si>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</si>
  <si>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</si>
  <si>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</si>
  <si>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</si>
  <si>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</si>
  <si>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</si>
  <si>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</si>
  <si>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</si>
  <si>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</si>
  <si>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</si>
  <si>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</si>
  <si>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</si>
  <si>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</si>
  <si>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</si>
  <si>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</si>
  <si>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</si>
  <si>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</si>
  <si>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</si>
  <si>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</si>
  <si>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</si>
  <si>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</si>
  <si>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</si>
  <si>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</si>
  <si>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</si>
  <si>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</si>
  <si>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</si>
  <si>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</si>
  <si>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</si>
  <si>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</si>
  <si>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</si>
  <si>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</si>
  <si>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</si>
  <si>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</si>
  <si>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</si>
  <si>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</si>
  <si>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</si>
  <si>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</si>
  <si>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</si>
  <si>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</si>
  <si>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</si>
  <si>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</si>
  <si>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</si>
  <si>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</si>
  <si>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</si>
  <si>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</si>
  <si>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</si>
  <si>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</si>
  <si>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</si>
  <si>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</si>
  <si>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</si>
  <si>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</si>
  <si>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</si>
  <si>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</si>
  <si>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</si>
  <si>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</si>
  <si>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</si>
  <si>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</si>
  <si>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</si>
  <si>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</si>
  <si>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</si>
  <si>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</si>
  <si>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</si>
  <si>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</si>
  <si>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</si>
  <si>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</si>
  <si>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</si>
  <si>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</si>
  <si>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</si>
  <si>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</si>
  <si>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</si>
  <si>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</si>
  <si>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</si>
  <si>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</si>
  <si>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</si>
  <si>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</si>
  <si>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</si>
  <si>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</si>
  <si>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</si>
  <si>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</si>
  <si>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</si>
  <si>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</si>
  <si>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</si>
  <si>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</si>
  <si>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</si>
  <si>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</si>
  <si>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</si>
  <si>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</si>
  <si>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</si>
  <si>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</si>
  <si>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</si>
  <si>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</si>
  <si>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</si>
  <si>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</si>
  <si>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</si>
  <si>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</si>
  <si>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</si>
  <si>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</si>
  <si>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</si>
  <si>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</si>
  <si>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</si>
  <si>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</si>
  <si>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</si>
  <si>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</si>
  <si>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</si>
  <si>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</si>
  <si>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</si>
  <si>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</si>
  <si>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</si>
  <si>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</si>
  <si>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</si>
  <si>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</si>
  <si>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</si>
  <si>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</si>
  <si>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</si>
  <si>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</si>
  <si>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</si>
  <si>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</si>
  <si>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</si>
  <si>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</si>
  <si>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</si>
  <si>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</si>
  <si>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</si>
  <si>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</si>
  <si>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</si>
  <si>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</si>
  <si>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</si>
  <si>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</si>
  <si>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</si>
  <si>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</si>
  <si>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</si>
  <si>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</si>
  <si>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</si>
  <si>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</si>
  <si>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</si>
  <si>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</si>
  <si>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</si>
  <si>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</si>
  <si>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</si>
  <si>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</si>
  <si>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</si>
  <si>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</si>
  <si>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</si>
  <si>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</si>
  <si>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</si>
  <si>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</si>
  <si>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</si>
  <si>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</si>
  <si>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</si>
  <si>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</si>
  <si>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</si>
  <si>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</si>
  <si>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</si>
  <si>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</si>
  <si>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</si>
  <si>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</si>
  <si>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</si>
  <si>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</si>
  <si>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</si>
  <si>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</si>
  <si>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</si>
  <si>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</si>
  <si>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</si>
  <si>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</si>
  <si>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</si>
  <si>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</si>
  <si>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</si>
  <si>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</si>
  <si>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</si>
  <si>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</si>
  <si>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</si>
  <si>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</si>
  <si>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</si>
  <si>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</si>
  <si>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</si>
  <si>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</si>
  <si>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</si>
  <si>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</si>
  <si>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</si>
  <si>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</si>
  <si>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</si>
  <si>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</si>
  <si>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</si>
  <si>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</si>
  <si>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</si>
  <si>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</si>
  <si>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</si>
  <si>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</si>
  <si>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</si>
  <si>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</si>
  <si>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</si>
  <si>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</si>
  <si>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</si>
  <si>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</si>
  <si>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</si>
  <si>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</si>
  <si>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</si>
  <si>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</si>
  <si>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</si>
  <si>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</si>
  <si>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</si>
  <si>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</si>
  <si>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</si>
  <si>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</si>
  <si>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</si>
  <si>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</si>
  <si>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</si>
  <si>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</si>
  <si>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</si>
  <si>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</si>
  <si>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</si>
  <si>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</si>
  <si>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</si>
  <si>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</si>
  <si>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</si>
  <si>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</si>
  <si>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</si>
  <si>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</si>
  <si>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</si>
  <si>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</si>
  <si>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</si>
  <si>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</si>
  <si>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</si>
  <si>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</si>
  <si>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</si>
  <si>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</si>
  <si>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</si>
  <si>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</si>
  <si>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</si>
  <si>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</si>
  <si>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</si>
  <si>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</si>
  <si>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</si>
  <si>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</si>
  <si>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</si>
  <si>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</si>
  <si>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</si>
  <si>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</si>
  <si>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</si>
  <si>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</si>
  <si>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</si>
  <si>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</si>
  <si>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</si>
  <si>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</si>
  <si>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</si>
  <si>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</si>
  <si>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</si>
  <si>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</si>
  <si>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</si>
  <si>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</si>
  <si>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</si>
  <si>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</si>
  <si>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</si>
  <si>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</si>
  <si>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</si>
  <si>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</si>
  <si>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</si>
  <si>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</si>
  <si>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</si>
  <si>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</si>
  <si>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</si>
  <si>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</si>
  <si>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</si>
  <si>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</si>
  <si>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</si>
  <si>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</si>
  <si>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</si>
  <si>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</si>
  <si>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</si>
  <si>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</si>
  <si>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</si>
  <si>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</si>
  <si>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</si>
  <si>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</si>
  <si>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</si>
  <si>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</si>
  <si>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</si>
  <si>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</si>
  <si>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</si>
  <si>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</si>
  <si>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</si>
  <si>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</si>
  <si>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</si>
  <si>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</si>
  <si>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</si>
  <si>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</si>
  <si>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</si>
  <si>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</si>
  <si>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</si>
  <si>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</si>
  <si>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</si>
  <si>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</si>
  <si>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</si>
  <si>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</si>
  <si>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</si>
  <si>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</si>
  <si>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</si>
  <si>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</si>
  <si>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</si>
  <si>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</si>
  <si>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</si>
  <si>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</si>
  <si>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</si>
  <si>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</si>
  <si>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</si>
  <si>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</si>
  <si>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</si>
  <si>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</si>
  <si>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</si>
  <si>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</si>
  <si>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</si>
  <si>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</si>
  <si>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</si>
  <si>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</si>
  <si>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</si>
  <si>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</si>
  <si>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</si>
  <si>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</si>
  <si>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</si>
  <si>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</si>
  <si>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</si>
  <si>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</si>
  <si>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</si>
  <si>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</si>
  <si>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</si>
  <si>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</si>
  <si>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</si>
  <si>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</si>
  <si>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</si>
  <si>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</si>
  <si>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</si>
  <si>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</si>
  <si>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</si>
  <si>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</si>
  <si>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</si>
  <si>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</si>
  <si>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</si>
  <si>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</si>
  <si>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</si>
  <si>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</si>
  <si>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</si>
  <si>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</si>
  <si>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</si>
  <si>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</si>
  <si>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</si>
  <si>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</si>
  <si>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</si>
  <si>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</si>
  <si>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</si>
  <si>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</si>
  <si>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</si>
  <si>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</si>
  <si>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</si>
  <si>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</si>
  <si>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</si>
  <si>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</si>
  <si>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</si>
  <si>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</si>
  <si>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</si>
  <si>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</si>
  <si>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</si>
  <si>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</si>
  <si>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</si>
  <si>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</si>
  <si>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</si>
  <si>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</si>
  <si>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</si>
  <si>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</si>
  <si>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</si>
  <si>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</si>
  <si>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</si>
  <si>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</si>
  <si>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</si>
  <si>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</si>
  <si>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</si>
  <si>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</si>
  <si>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</si>
  <si>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</si>
  <si>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</si>
  <si>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</si>
  <si>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</si>
  <si>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</si>
  <si>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</si>
  <si>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</si>
  <si>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</si>
  <si>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</si>
  <si>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</si>
  <si>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</si>
  <si>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</si>
  <si>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</si>
  <si>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</si>
  <si>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</si>
  <si>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</si>
  <si>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</si>
  <si>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</si>
  <si>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</si>
  <si>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</si>
  <si>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</si>
  <si>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</si>
  <si>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</si>
  <si>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</si>
  <si>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</si>
  <si>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</si>
  <si>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</si>
  <si>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</si>
  <si>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</si>
  <si>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</si>
  <si>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</si>
  <si>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</si>
  <si>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</si>
  <si>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</si>
  <si>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</si>
  <si>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</si>
  <si>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</si>
  <si>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</si>
  <si>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</si>
  <si>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</si>
  <si>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</si>
  <si>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</si>
  <si>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</si>
  <si>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</si>
  <si>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</si>
  <si>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</si>
  <si>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</si>
  <si>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</si>
  <si>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</si>
  <si>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</si>
  <si>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</si>
  <si>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</si>
  <si>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</si>
  <si>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</si>
  <si>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</si>
  <si>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</si>
  <si>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</si>
  <si>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</si>
  <si>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</si>
  <si>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</si>
  <si>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</si>
  <si>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</si>
  <si>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</si>
  <si>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</si>
  <si>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</si>
  <si>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</si>
  <si>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</si>
  <si>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</si>
  <si>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</si>
  <si>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</si>
  <si>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</si>
  <si>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</si>
  <si>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</si>
  <si>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</si>
  <si>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</si>
  <si>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</si>
  <si>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</si>
  <si>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</si>
  <si>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</si>
  <si>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</si>
  <si>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</si>
  <si>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</si>
  <si>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</si>
  <si>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</si>
  <si>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</si>
  <si>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</si>
  <si>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</si>
  <si>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</si>
  <si>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</si>
  <si>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</si>
  <si>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</si>
  <si>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</si>
  <si>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</si>
  <si>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</si>
  <si>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</si>
  <si>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</si>
  <si>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</si>
  <si>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</si>
  <si>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</si>
  <si>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</si>
  <si>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</si>
  <si>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</si>
  <si>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</si>
  <si>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</si>
  <si>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</si>
  <si>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</si>
  <si>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</si>
  <si>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</si>
  <si>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</si>
  <si>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</si>
  <si>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</si>
  <si>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</si>
  <si>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</si>
  <si>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</si>
  <si>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</si>
  <si>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</si>
  <si>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</si>
  <si>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</si>
  <si>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</si>
  <si>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</si>
  <si>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</si>
  <si>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</si>
  <si>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</si>
  <si>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</si>
  <si>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</si>
  <si>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</si>
  <si>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</si>
  <si>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</si>
  <si>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</si>
  <si>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</si>
  <si>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</si>
  <si>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</si>
  <si>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</si>
  <si>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</si>
  <si>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</si>
  <si>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</si>
  <si>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</si>
  <si>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</si>
  <si>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</si>
  <si>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</si>
  <si>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</si>
  <si>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</si>
  <si>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</si>
  <si>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</si>
  <si>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</si>
  <si>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</si>
  <si>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</si>
  <si>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</si>
  <si>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</si>
  <si>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</si>
  <si>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</si>
  <si>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</si>
  <si>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</si>
  <si>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</si>
  <si>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</si>
  <si>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</si>
  <si>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</si>
  <si>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</si>
  <si>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</si>
  <si>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</si>
  <si>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</si>
  <si>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</si>
  <si>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</si>
  <si>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</si>
  <si>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</si>
  <si>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</si>
  <si>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</si>
  <si>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</si>
  <si>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</si>
  <si>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</si>
  <si>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</si>
  <si>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</si>
  <si>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</si>
  <si>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</si>
  <si>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</si>
  <si>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</si>
  <si>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</si>
  <si>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</si>
  <si>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</si>
  <si>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</si>
  <si>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</si>
  <si>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</si>
  <si>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</si>
  <si>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</si>
  <si>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</si>
  <si>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</si>
  <si>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</si>
  <si>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</si>
  <si>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</si>
  <si>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</si>
  <si>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</si>
  <si>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</si>
  <si>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</si>
  <si>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</si>
  <si>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</si>
  <si>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</si>
  <si>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</si>
  <si>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</si>
  <si>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</si>
  <si>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</si>
  <si>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</si>
  <si>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</si>
  <si>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</si>
  <si>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</si>
  <si>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</si>
  <si>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</si>
  <si>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</si>
  <si>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</si>
  <si>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</si>
  <si>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</si>
  <si>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</si>
  <si>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</si>
  <si>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</si>
  <si>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</si>
  <si>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</si>
  <si>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</si>
  <si>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</si>
  <si>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</si>
  <si>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</si>
  <si>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</si>
  <si>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</si>
  <si>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</si>
  <si>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</si>
  <si>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</si>
  <si>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</si>
  <si>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</si>
  <si>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</si>
  <si>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</si>
  <si>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</si>
  <si>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</si>
  <si>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</si>
  <si>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</si>
  <si>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</si>
  <si>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</si>
  <si>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</si>
  <si>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</si>
  <si>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</si>
  <si>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</si>
  <si>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</si>
  <si>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</si>
  <si>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</si>
  <si>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</si>
  <si>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</si>
  <si>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</si>
  <si>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</si>
  <si>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</si>
  <si>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</si>
  <si>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</si>
  <si>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</si>
  <si>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</si>
  <si>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</si>
  <si>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</si>
  <si>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</si>
  <si>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</si>
  <si>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</si>
  <si>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</si>
  <si>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</si>
  <si>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</si>
  <si>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</si>
  <si>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</si>
  <si>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</si>
  <si>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</si>
  <si>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</si>
  <si>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</si>
  <si>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</si>
  <si>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</si>
  <si>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</si>
  <si>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</si>
  <si>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</si>
  <si>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</si>
  <si>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</si>
  <si>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</si>
  <si>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</si>
  <si>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</si>
  <si>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</si>
  <si>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</si>
  <si>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</si>
  <si>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</si>
  <si>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</si>
  <si>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</si>
  <si>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</si>
  <si>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</si>
  <si>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</si>
  <si>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</si>
  <si>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</si>
  <si>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</si>
  <si>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</si>
  <si>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</si>
  <si>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</si>
  <si>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</si>
  <si>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</si>
  <si>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</si>
  <si>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</si>
  <si>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</si>
  <si>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</si>
  <si>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</si>
  <si>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</si>
  <si>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</si>
  <si>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</si>
  <si>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</si>
  <si>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</si>
  <si>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</si>
  <si>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</si>
  <si>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</si>
  <si>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</si>
  <si>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</si>
  <si>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</si>
  <si>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</si>
  <si>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</si>
  <si>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</si>
  <si>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</si>
  <si>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</si>
  <si>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</si>
  <si>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</si>
  <si>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</si>
  <si>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</si>
  <si>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</si>
  <si>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</si>
  <si>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</si>
  <si>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</si>
  <si>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</si>
  <si>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</si>
  <si>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</si>
  <si>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</si>
  <si>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</si>
  <si>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</si>
  <si>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</si>
  <si>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</si>
  <si>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</si>
  <si>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</si>
  <si>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</si>
  <si>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</si>
  <si>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</si>
  <si>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</si>
  <si>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</si>
  <si>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</si>
  <si>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</si>
  <si>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</si>
  <si>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</si>
  <si>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</si>
  <si>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</si>
  <si>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</si>
  <si>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</si>
  <si>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</si>
  <si>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</si>
  <si>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</si>
  <si>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</si>
  <si>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</si>
  <si>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</si>
  <si>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</si>
  <si>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</si>
  <si>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</si>
  <si>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</si>
  <si>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</si>
  <si>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</si>
  <si>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</si>
  <si>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</si>
  <si>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</si>
  <si>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</si>
  <si>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</si>
  <si>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</si>
  <si>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</si>
  <si>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</si>
  <si>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</si>
  <si>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</si>
  <si>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</si>
  <si>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</si>
  <si>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</si>
  <si>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</si>
  <si>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</si>
  <si>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</si>
  <si>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</si>
  <si>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</si>
  <si>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</si>
  <si>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</si>
  <si>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</si>
  <si>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</si>
  <si>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</si>
  <si>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</si>
  <si>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</si>
  <si>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</si>
  <si>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</si>
  <si>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</si>
  <si>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</si>
  <si>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</si>
  <si>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</si>
  <si>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</si>
  <si>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</si>
  <si>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</si>
  <si>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</si>
  <si>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</si>
  <si>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</si>
  <si>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</si>
  <si>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</si>
  <si>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</si>
  <si>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</si>
  <si>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</si>
  <si>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</si>
  <si>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</si>
  <si>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</si>
  <si>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</si>
  <si>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</si>
  <si>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</si>
  <si>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</si>
  <si>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</si>
  <si>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</si>
  <si>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</si>
  <si>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</si>
  <si>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</si>
  <si>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</si>
  <si>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</si>
  <si>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</si>
  <si>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</si>
  <si>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</si>
  <si>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</si>
  <si>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</si>
  <si>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</si>
  <si>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</si>
  <si>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</si>
  <si>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</si>
  <si>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</si>
  <si>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</si>
  <si>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</si>
  <si>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</si>
  <si>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</si>
  <si>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</si>
  <si>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</si>
  <si>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</si>
  <si>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</si>
  <si>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</si>
  <si>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</si>
  <si>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</si>
  <si>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</si>
  <si>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</si>
  <si>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</si>
  <si>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</si>
  <si>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</si>
  <si>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</si>
  <si>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</si>
  <si>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</si>
  <si>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</si>
  <si>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</si>
  <si>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</si>
  <si>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</si>
  <si>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</si>
  <si>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</si>
  <si>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</si>
  <si>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</si>
  <si>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</si>
  <si>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</si>
  <si>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</si>
  <si>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</si>
  <si>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</si>
  <si>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</si>
  <si>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</si>
  <si>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</si>
  <si>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</si>
  <si>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</si>
  <si>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</si>
  <si>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</si>
  <si>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</si>
  <si>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</si>
  <si>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</si>
  <si>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</si>
  <si>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</si>
  <si>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</si>
  <si>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</si>
  <si>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</si>
  <si>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</si>
  <si>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</si>
  <si>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</si>
  <si>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</si>
  <si>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</si>
  <si>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</si>
  <si>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</si>
  <si>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</si>
  <si>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</si>
  <si>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</si>
  <si>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</si>
  <si>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</si>
  <si>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</si>
  <si>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</si>
  <si>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</si>
  <si>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</si>
  <si>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</si>
  <si>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</si>
  <si>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</si>
  <si>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</si>
  <si>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</si>
  <si>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</si>
  <si>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</si>
  <si>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</si>
  <si>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</si>
  <si>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</si>
  <si>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</si>
  <si>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</si>
  <si>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</si>
  <si>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</si>
  <si>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</si>
  <si>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</si>
  <si>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</si>
  <si>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</si>
  <si>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</si>
  <si>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</si>
  <si>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</si>
  <si>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</si>
  <si>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</si>
  <si>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</si>
  <si>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</si>
  <si>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</si>
  <si>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</si>
  <si>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</si>
  <si>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</si>
  <si>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</si>
  <si>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</si>
  <si>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</si>
  <si>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</si>
  <si>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</si>
  <si>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</si>
  <si>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</si>
  <si>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</si>
  <si>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</si>
  <si>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</si>
  <si>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</si>
  <si>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</si>
  <si>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</si>
  <si>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</si>
  <si>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</si>
  <si>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</si>
  <si>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</si>
  <si>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</si>
  <si>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</si>
  <si>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</si>
  <si>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</si>
  <si>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</si>
  <si>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</si>
  <si>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</si>
  <si>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</si>
  <si>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</si>
  <si>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</si>
  <si>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</si>
  <si>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</si>
  <si>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</si>
  <si>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</si>
  <si>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</si>
  <si>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</si>
  <si>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</si>
  <si>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</si>
  <si>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</si>
  <si>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</si>
  <si>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</si>
  <si>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</si>
  <si>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</si>
  <si>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</si>
  <si>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</si>
  <si>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</si>
  <si>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</si>
  <si>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</si>
  <si>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</si>
  <si>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</si>
  <si>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</si>
  <si>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</si>
  <si>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</si>
  <si>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</si>
  <si>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</si>
  <si>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</si>
  <si>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</si>
  <si>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</si>
  <si>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</si>
  <si>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</si>
  <si>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</si>
  <si>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</si>
  <si>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</si>
  <si>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</si>
  <si>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</si>
  <si>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</si>
  <si>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</si>
  <si>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</si>
  <si>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</si>
  <si>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</si>
  <si>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</si>
  <si>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</si>
  <si>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</si>
  <si>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</si>
  <si>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</si>
  <si>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</si>
  <si>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</si>
  <si>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</si>
  <si>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</si>
  <si>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</si>
  <si>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</si>
  <si>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</si>
  <si>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</si>
  <si>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</si>
  <si>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</si>
  <si>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</si>
  <si>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</si>
  <si>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</si>
  <si>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</si>
  <si>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</si>
  <si>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</si>
  <si>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</si>
  <si>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</si>
  <si>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</si>
  <si>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</si>
  <si>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</si>
  <si>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</si>
  <si>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</si>
  <si>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</si>
  <si>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</si>
  <si>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</si>
  <si>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</si>
  <si>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</si>
  <si>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</si>
  <si>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</si>
  <si>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</si>
  <si>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</si>
  <si>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</si>
  <si>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</si>
  <si>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</si>
  <si>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</si>
  <si>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</si>
  <si>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</si>
  <si>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</si>
  <si>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</si>
  <si>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</si>
  <si>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</si>
  <si>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</si>
  <si>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</si>
  <si>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</si>
  <si>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</si>
  <si>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</si>
  <si>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</si>
  <si>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</si>
  <si>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</si>
  <si>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</si>
  <si>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</si>
  <si>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</si>
  <si>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</si>
  <si>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</si>
  <si>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</si>
  <si>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</si>
  <si>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</si>
  <si>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</si>
  <si>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</si>
  <si>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</si>
  <si>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</si>
  <si>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</si>
  <si>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</si>
  <si>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</si>
  <si>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</si>
  <si>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</si>
  <si>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</si>
  <si>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</si>
  <si>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</si>
  <si>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</si>
  <si>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</si>
  <si>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</si>
  <si>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</si>
  <si>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</si>
  <si>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</si>
  <si>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</si>
  <si>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</si>
  <si>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</si>
  <si>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</si>
  <si>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</si>
  <si>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</si>
  <si>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</si>
  <si>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</si>
  <si>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</si>
  <si>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</si>
  <si>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</si>
  <si>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</si>
  <si>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</si>
  <si>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</si>
  <si>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</si>
  <si>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</si>
  <si>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</si>
  <si>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</si>
  <si>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</si>
  <si>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</si>
  <si>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</si>
  <si>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</si>
  <si>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</si>
  <si>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</si>
  <si>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</si>
  <si>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</si>
  <si>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</si>
  <si>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</si>
  <si>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</si>
  <si>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</si>
  <si>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</si>
  <si>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</si>
  <si>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</si>
  <si>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</si>
  <si>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</si>
  <si>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</si>
  <si>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</si>
  <si>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</si>
  <si>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</si>
  <si>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</si>
  <si>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</si>
  <si>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</si>
  <si>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</si>
  <si>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</si>
  <si>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</si>
  <si>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</si>
  <si>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</si>
  <si>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</si>
  <si>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</si>
  <si>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</si>
  <si>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</si>
  <si>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</si>
  <si>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</si>
  <si>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</si>
  <si>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</si>
  <si>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</si>
  <si>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</si>
  <si>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</si>
  <si>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</si>
  <si>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</si>
  <si>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</si>
  <si>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</si>
  <si>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</si>
  <si>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</si>
  <si>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</si>
  <si>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</si>
  <si>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</si>
  <si>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</si>
  <si>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</si>
  <si>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</si>
  <si>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</si>
  <si>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</si>
  <si>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</si>
  <si>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</si>
  <si>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</si>
  <si>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</si>
  <si>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</si>
  <si>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</si>
  <si>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</si>
  <si>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</si>
  <si>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</si>
  <si>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</si>
  <si>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</si>
  <si>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</si>
  <si>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</si>
  <si>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</si>
  <si>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</si>
  <si>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</si>
  <si>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</si>
  <si>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</si>
  <si>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</si>
  <si>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</si>
  <si>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</si>
  <si>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</si>
  <si>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</si>
  <si>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</si>
  <si>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</si>
  <si>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</si>
  <si>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</si>
  <si>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</si>
  <si>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</si>
  <si>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</si>
  <si>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</si>
  <si>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</si>
  <si>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</si>
  <si>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</si>
  <si>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</si>
  <si>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</si>
  <si>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</si>
  <si>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</si>
  <si>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</si>
  <si>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</si>
  <si>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</si>
  <si>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</si>
  <si>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</si>
  <si>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</si>
  <si>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</si>
  <si>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</si>
  <si>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</si>
  <si>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</si>
  <si>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</si>
  <si>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</si>
  <si>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</si>
  <si>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</si>
  <si>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</si>
  <si>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</si>
  <si>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</si>
  <si>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</si>
  <si>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</si>
  <si>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</si>
  <si>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</si>
  <si>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</si>
  <si>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</si>
  <si>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</si>
  <si>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</si>
  <si>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</si>
  <si>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</si>
  <si>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</si>
  <si>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</si>
  <si>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</si>
  <si>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</si>
  <si>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</si>
  <si>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</si>
  <si>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</si>
  <si>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</si>
  <si>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</si>
  <si>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</si>
  <si>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</si>
  <si>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</si>
  <si>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</si>
  <si>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</si>
  <si>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</si>
  <si>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</si>
  <si>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</si>
  <si>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</si>
  <si>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</si>
  <si>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</si>
  <si>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</si>
  <si>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</si>
  <si>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</si>
  <si>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</si>
  <si>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</si>
  <si>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</si>
  <si>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</si>
  <si>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</si>
  <si>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</si>
  <si>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</si>
  <si>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</si>
  <si>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</si>
  <si>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</si>
  <si>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</si>
  <si>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</si>
  <si>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</si>
  <si>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</si>
  <si>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</si>
  <si>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</si>
  <si>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</si>
  <si>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</si>
  <si>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</si>
  <si>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</si>
  <si>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</si>
  <si>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</si>
  <si>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</si>
  <si>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</si>
  <si>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</si>
  <si>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</si>
  <si>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</si>
  <si>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</si>
  <si>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</si>
  <si>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</si>
  <si>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</si>
  <si>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</si>
  <si>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</si>
  <si>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</si>
  <si>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</si>
  <si>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</si>
  <si>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</si>
  <si>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</si>
  <si>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</si>
  <si>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</si>
  <si>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</si>
  <si>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</si>
  <si>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</si>
  <si>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</si>
  <si>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</si>
  <si>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</si>
  <si>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</si>
  <si>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</si>
  <si>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</si>
  <si>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</si>
  <si>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</si>
  <si>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</si>
  <si>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</si>
  <si>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</si>
  <si>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</si>
  <si>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</si>
  <si>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</si>
  <si>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</si>
  <si>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</si>
  <si>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</si>
  <si>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</si>
  <si>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</si>
  <si>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</si>
  <si>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</si>
  <si>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</si>
  <si>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</si>
  <si>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</si>
  <si>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</si>
  <si>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</si>
  <si>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</si>
  <si>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</si>
  <si>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</si>
  <si>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</si>
  <si>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</si>
  <si>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</si>
  <si>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</si>
  <si>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</si>
  <si>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</si>
  <si>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</si>
  <si>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</si>
  <si>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</si>
  <si>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</si>
  <si>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</si>
  <si>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</si>
  <si>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</si>
  <si>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</si>
  <si>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</si>
  <si>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</si>
  <si>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</si>
  <si>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</si>
  <si>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</si>
  <si>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</si>
  <si>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</si>
  <si>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</si>
  <si>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</si>
  <si>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</si>
  <si>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</si>
  <si>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</si>
  <si>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</si>
  <si>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</si>
  <si>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</si>
  <si>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</si>
  <si>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</si>
  <si>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</si>
  <si>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</si>
  <si>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</si>
  <si>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</si>
  <si>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</si>
  <si>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</si>
  <si>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</si>
  <si>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</si>
  <si>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</si>
  <si>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</si>
  <si>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</si>
  <si>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</si>
  <si>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</si>
  <si>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</si>
  <si>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</si>
  <si>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</si>
  <si>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</si>
  <si>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</si>
  <si>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</si>
  <si>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</si>
  <si>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</si>
  <si>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</si>
  <si>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</si>
  <si>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</si>
  <si>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</si>
  <si>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</si>
  <si>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</si>
  <si>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</si>
  <si>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</si>
  <si>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</si>
  <si>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</si>
  <si>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</si>
  <si>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</si>
  <si>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</si>
  <si>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</si>
  <si>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</si>
  <si>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</si>
  <si>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</si>
  <si>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</si>
  <si>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</si>
  <si>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</si>
  <si>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</si>
  <si>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</si>
  <si>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</si>
  <si>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</si>
  <si>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</si>
  <si>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</si>
  <si>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</si>
  <si>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</si>
  <si>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</si>
  <si>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</si>
  <si>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</si>
  <si>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</si>
  <si>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</si>
  <si>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</si>
  <si>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</si>
  <si>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</si>
  <si>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</si>
  <si>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</si>
  <si>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</si>
  <si>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</si>
  <si>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</si>
  <si>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</si>
  <si>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</si>
  <si>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</si>
  <si>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</si>
  <si>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</si>
  <si>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</si>
  <si>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</si>
  <si>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</si>
  <si>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</si>
  <si>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</si>
  <si>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</si>
  <si>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</si>
  <si>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</si>
  <si>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</si>
  <si>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</si>
  <si>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</si>
  <si>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</si>
  <si>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</si>
  <si>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</si>
  <si>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</si>
  <si>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</si>
  <si>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</si>
  <si>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</si>
  <si>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</si>
  <si>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</si>
  <si>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</si>
  <si>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</si>
  <si>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</si>
  <si>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</si>
  <si>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</si>
  <si>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</si>
  <si>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</si>
  <si>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</si>
  <si>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</si>
  <si>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</si>
  <si>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</si>
  <si>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</si>
  <si>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</si>
  <si>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</si>
  <si>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</si>
  <si>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</si>
  <si>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</si>
  <si>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</si>
  <si>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</si>
  <si>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</si>
  <si>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</si>
  <si>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</si>
  <si>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</si>
  <si>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</si>
  <si>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</si>
  <si>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</si>
  <si>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</si>
  <si>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</si>
  <si>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</si>
  <si>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</si>
  <si>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</si>
  <si>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</si>
  <si>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</si>
  <si>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</si>
  <si>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</si>
  <si>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</si>
  <si>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</si>
  <si>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</si>
  <si>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</si>
  <si>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</si>
  <si>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</si>
  <si>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</si>
  <si>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</si>
  <si>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</si>
  <si>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</si>
  <si>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</si>
  <si>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</si>
  <si>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</si>
  <si>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</si>
  <si>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</si>
  <si>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</si>
  <si>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</si>
  <si>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</si>
  <si>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</si>
  <si>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</si>
  <si>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</si>
  <si>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</si>
  <si>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</si>
  <si>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</si>
  <si>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</si>
  <si>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</si>
  <si>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</si>
  <si>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</si>
  <si>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</si>
  <si>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</si>
  <si>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</si>
  <si>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</si>
  <si>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</si>
  <si>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</si>
  <si>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</si>
  <si>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</si>
  <si>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</si>
  <si>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</si>
  <si>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</si>
  <si>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</si>
  <si>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</si>
  <si>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</si>
  <si>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</si>
  <si>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</si>
  <si>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</si>
  <si>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</si>
  <si>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</si>
  <si>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</si>
  <si>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</si>
  <si>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</si>
  <si>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</si>
  <si>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</si>
  <si>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</si>
  <si>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</si>
  <si>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</si>
  <si>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</si>
  <si>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</si>
  <si>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</si>
  <si>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</si>
  <si>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</si>
  <si>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</si>
  <si>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</si>
  <si>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</si>
  <si>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</si>
  <si>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</si>
  <si>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</si>
  <si>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</si>
  <si>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</si>
  <si>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</si>
  <si>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</si>
  <si>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</si>
  <si>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</si>
  <si>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</si>
  <si>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</si>
  <si>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</si>
  <si>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</si>
  <si>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</si>
  <si>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</si>
  <si>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</si>
  <si>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</si>
  <si>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</si>
  <si>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</si>
  <si>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</si>
  <si>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</si>
  <si>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</si>
  <si>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</si>
  <si>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</si>
  <si>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</si>
  <si>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</si>
  <si>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</si>
  <si>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</si>
  <si>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</si>
  <si>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</si>
  <si>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</si>
  <si>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</si>
  <si>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</si>
  <si>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</si>
  <si>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</si>
  <si>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</si>
  <si>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</si>
  <si>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</si>
  <si>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</si>
  <si>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</si>
  <si>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</si>
  <si>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</si>
  <si>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</si>
  <si>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</si>
  <si>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</si>
  <si>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</si>
  <si>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</si>
  <si>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</si>
  <si>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</si>
  <si>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</si>
  <si>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</si>
  <si>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</si>
  <si>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</si>
  <si>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</si>
  <si>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</si>
  <si>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</si>
  <si>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</si>
  <si>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</si>
  <si>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</si>
  <si>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</si>
  <si>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</si>
  <si>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</si>
  <si>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</si>
  <si>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</si>
  <si>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</si>
  <si>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</si>
  <si>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</si>
  <si>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</si>
  <si>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</si>
  <si>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</si>
  <si>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</si>
  <si>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</si>
  <si>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</si>
  <si>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</si>
  <si>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</si>
  <si>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</si>
  <si>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</si>
  <si>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</si>
  <si>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</si>
  <si>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</si>
  <si>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</si>
  <si>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</si>
  <si>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</si>
  <si>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</si>
  <si>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</si>
  <si>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</si>
  <si>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</si>
  <si>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</si>
  <si>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</si>
  <si>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</si>
  <si>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</si>
  <si>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</si>
  <si>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</si>
  <si>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</si>
  <si>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</si>
  <si>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</si>
  <si>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</si>
  <si>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</si>
  <si>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</si>
  <si>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</si>
  <si>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</si>
  <si>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</si>
  <si>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</si>
  <si>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</si>
  <si>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</si>
  <si>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</si>
  <si>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</si>
  <si>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</si>
  <si>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</si>
  <si>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</si>
  <si>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</si>
  <si>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</si>
  <si>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</si>
  <si>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</si>
  <si>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</si>
  <si>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</si>
  <si>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</si>
  <si>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</si>
  <si>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</si>
  <si>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</si>
  <si>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</si>
  <si>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</si>
  <si>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</si>
  <si>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</si>
  <si>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</si>
  <si>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</si>
  <si>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</si>
  <si>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</si>
  <si>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</si>
  <si>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</si>
  <si>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</si>
  <si>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</si>
  <si>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</si>
  <si>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</si>
  <si>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</si>
  <si>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</si>
  <si>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</si>
  <si>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</si>
  <si>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</si>
  <si>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</si>
  <si>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</si>
  <si>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</si>
  <si>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</si>
  <si>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</si>
  <si>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</si>
  <si>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</si>
  <si>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</si>
  <si>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</si>
  <si>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</si>
  <si>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</si>
  <si>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</si>
  <si>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</si>
  <si>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</si>
  <si>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</si>
  <si>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</si>
  <si>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</si>
  <si>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</si>
  <si>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</si>
  <si>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</si>
  <si>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</si>
  <si>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</si>
  <si>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</si>
  <si>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</si>
  <si>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</si>
  <si>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</si>
  <si>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</si>
  <si>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</si>
  <si>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</si>
  <si>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</si>
  <si>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</si>
  <si>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</si>
  <si>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</si>
  <si>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</si>
  <si>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</si>
  <si>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</si>
  <si>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</si>
  <si>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</si>
  <si>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</si>
  <si>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</si>
  <si>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</si>
  <si>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</si>
  <si>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</si>
  <si>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</si>
  <si>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</si>
  <si>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</si>
  <si>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</si>
  <si>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</si>
  <si>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</si>
  <si>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</si>
  <si>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</si>
  <si>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</si>
  <si>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</si>
  <si>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</si>
  <si>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</si>
  <si>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</si>
  <si>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</si>
  <si>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</si>
  <si>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</si>
  <si>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</si>
  <si>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</si>
  <si>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</si>
  <si>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</si>
  <si>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</si>
  <si>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</si>
  <si>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</si>
  <si>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</si>
  <si>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</si>
  <si>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</si>
  <si>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</si>
  <si>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</si>
  <si>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</si>
  <si>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</si>
  <si>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</si>
  <si>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</si>
  <si>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</si>
  <si>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</si>
  <si>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</si>
  <si>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</si>
  <si>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</si>
  <si>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</si>
  <si>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</si>
  <si>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</si>
  <si>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</si>
  <si>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</si>
  <si>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</si>
  <si>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</si>
  <si>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</si>
  <si>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</si>
  <si>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</si>
  <si>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</si>
  <si>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</si>
  <si>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</si>
  <si>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</si>
  <si>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</si>
  <si>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</si>
  <si>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</si>
  <si>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</si>
  <si>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</si>
  <si>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</si>
  <si>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</si>
  <si>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</si>
  <si>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</si>
  <si>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</si>
  <si>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</si>
  <si>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</si>
  <si>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</si>
  <si>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</si>
  <si>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</si>
  <si>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</si>
  <si>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</si>
  <si>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</si>
  <si>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</si>
  <si>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</si>
  <si>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</si>
  <si>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</si>
  <si>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</si>
  <si>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</si>
  <si>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</si>
  <si>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</si>
  <si>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</si>
  <si>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</si>
  <si>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</si>
  <si>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</si>
  <si>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</si>
  <si>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</si>
  <si>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</si>
  <si>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</si>
  <si>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</si>
  <si>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</si>
  <si>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</si>
  <si>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</si>
  <si>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</si>
  <si>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</si>
  <si>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</si>
  <si>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</si>
  <si>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</si>
  <si>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</si>
  <si>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</si>
  <si>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</si>
  <si>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</si>
  <si>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</si>
  <si>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</si>
  <si>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</si>
  <si>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</si>
  <si>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</si>
  <si>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</si>
  <si>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</si>
  <si>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</si>
  <si>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</si>
  <si>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</si>
  <si>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</si>
  <si>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</si>
  <si>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</si>
  <si>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</si>
  <si>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</si>
  <si>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</si>
  <si>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</si>
  <si>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</si>
  <si>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</si>
  <si>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</si>
  <si>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</si>
  <si>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</si>
  <si>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</si>
  <si>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</si>
  <si>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</si>
  <si>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</si>
  <si>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</si>
  <si>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</si>
  <si>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</si>
  <si>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</si>
  <si>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</si>
  <si>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</si>
  <si>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</si>
  <si>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</si>
  <si>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</si>
  <si>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</si>
  <si>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</si>
  <si>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</si>
  <si>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</si>
  <si>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</si>
  <si>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</si>
  <si>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</si>
  <si>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</si>
  <si>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</si>
  <si>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</si>
  <si>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</si>
  <si>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</si>
  <si>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</si>
  <si>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</si>
  <si>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</si>
  <si>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</si>
  <si>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</si>
  <si>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</si>
  <si>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</si>
  <si>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</si>
  <si>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</si>
  <si>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</si>
  <si>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</si>
  <si>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</si>
  <si>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</si>
  <si>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</si>
  <si>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</si>
  <si>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</si>
  <si>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</si>
  <si>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</si>
  <si>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</si>
  <si>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</si>
  <si>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</si>
  <si>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</si>
  <si>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</si>
  <si>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</si>
  <si>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</si>
  <si>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</si>
  <si>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</si>
  <si>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</si>
  <si>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</si>
  <si>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</si>
  <si>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</si>
  <si>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</si>
  <si>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</si>
  <si>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</si>
  <si>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</si>
  <si>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</si>
  <si>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</si>
  <si>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</si>
  <si>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</si>
  <si>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</si>
  <si>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</si>
  <si>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</si>
  <si>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</si>
  <si>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</si>
  <si>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</si>
  <si>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</si>
  <si>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</si>
  <si>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</si>
  <si>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</si>
  <si>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</si>
  <si>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</si>
  <si>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</si>
  <si>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</si>
  <si>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</si>
  <si>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</si>
  <si>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</si>
  <si>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</si>
  <si>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</si>
  <si>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</si>
  <si>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</si>
  <si>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</si>
  <si>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</si>
  <si>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</si>
  <si>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</si>
  <si>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</si>
  <si>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</si>
  <si>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</si>
  <si>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</si>
  <si>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</si>
  <si>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</si>
  <si>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</si>
  <si>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</si>
  <si>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</si>
  <si>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</si>
  <si>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</si>
  <si>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</si>
  <si>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</si>
  <si>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</si>
  <si>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</si>
  <si>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</si>
  <si>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</si>
  <si>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</si>
  <si>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</si>
  <si>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</si>
  <si>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</si>
  <si>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</si>
  <si>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</si>
  <si>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</si>
  <si>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</si>
  <si>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</si>
  <si>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</si>
  <si>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</si>
  <si>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</si>
  <si>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</si>
  <si>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</si>
  <si>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</si>
  <si>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</si>
  <si>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</si>
  <si>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</si>
  <si>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</si>
  <si>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</si>
  <si>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</si>
  <si>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</si>
  <si>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</si>
  <si>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</si>
  <si>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</si>
  <si>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</si>
  <si>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</si>
  <si>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</si>
  <si>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</si>
  <si>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</si>
  <si>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</si>
  <si>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</si>
  <si>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</si>
  <si>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</si>
  <si>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</si>
  <si>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</si>
  <si>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</si>
  <si>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</si>
  <si>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</si>
  <si>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</si>
  <si>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</si>
  <si>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</si>
  <si>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</si>
  <si>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</si>
  <si>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</si>
  <si>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</si>
  <si>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</si>
  <si>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</si>
  <si>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</si>
  <si>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</si>
  <si>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</si>
  <si>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</si>
  <si>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</si>
  <si>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</si>
  <si>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</si>
  <si>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</si>
  <si>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</si>
  <si>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</si>
  <si>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</si>
  <si>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</si>
  <si>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</si>
  <si>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</si>
  <si>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</si>
  <si>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</si>
  <si>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</si>
  <si>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</si>
  <si>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</si>
  <si>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</si>
  <si>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</si>
  <si>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</si>
  <si>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</si>
  <si>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</si>
  <si>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</si>
  <si>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</si>
  <si>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</si>
  <si>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</si>
  <si>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</si>
  <si>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</si>
  <si>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</si>
  <si>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</si>
  <si>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</si>
  <si>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</si>
  <si>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</si>
  <si>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</si>
  <si>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</si>
  <si>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</si>
  <si>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</si>
  <si>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</si>
  <si>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</si>
  <si>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</si>
  <si>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</si>
  <si>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</si>
  <si>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</si>
  <si>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</si>
  <si>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</si>
  <si>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</si>
  <si>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</si>
  <si>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</si>
  <si>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</si>
  <si>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</si>
  <si>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</si>
  <si>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</si>
  <si>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</si>
  <si>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</si>
  <si>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</si>
  <si>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</si>
  <si>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</si>
  <si>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</si>
  <si>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</si>
  <si>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</si>
  <si>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</si>
  <si>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</si>
  <si>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</si>
  <si>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</si>
  <si>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</si>
  <si>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</si>
  <si>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</si>
  <si>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</si>
  <si>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</si>
  <si>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</si>
  <si>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</si>
  <si>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</si>
  <si>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</si>
  <si>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</si>
  <si>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</si>
  <si>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</si>
  <si>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</si>
  <si>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</si>
  <si>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</si>
  <si>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</si>
  <si>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</si>
  <si>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</si>
  <si>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</si>
  <si>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</si>
  <si>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</si>
  <si>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</si>
  <si>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</si>
  <si>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</si>
  <si>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</si>
  <si>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</si>
  <si>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</si>
  <si>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</si>
  <si>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</si>
  <si>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</si>
  <si>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</si>
  <si>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</si>
  <si>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</si>
  <si>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</si>
  <si>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</si>
  <si>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</si>
  <si>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</si>
  <si>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</si>
  <si>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</si>
  <si>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</si>
  <si>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</si>
  <si>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</si>
  <si>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</si>
  <si>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</si>
  <si>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</si>
  <si>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</si>
  <si>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</si>
  <si>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</si>
  <si>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</si>
  <si>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</si>
  <si>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</si>
  <si>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</si>
  <si>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</si>
  <si>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</si>
  <si>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</si>
  <si>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</si>
  <si>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</si>
  <si>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</si>
  <si>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</si>
  <si>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</si>
  <si>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</si>
  <si>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</si>
  <si>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</si>
  <si>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</si>
  <si>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</si>
  <si>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</si>
  <si>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</si>
  <si>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</si>
  <si>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</si>
  <si>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</si>
  <si>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</si>
  <si>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</si>
  <si>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</si>
  <si>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</si>
  <si>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</si>
  <si>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</si>
  <si>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</si>
  <si>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</si>
  <si>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</si>
  <si>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</si>
  <si>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</si>
  <si>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</si>
  <si>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</si>
  <si>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</si>
  <si>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</si>
  <si>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</si>
  <si>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</si>
  <si>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</si>
  <si>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</si>
  <si>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</si>
  <si>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</si>
  <si>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</si>
  <si>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</si>
  <si>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</si>
  <si>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</si>
  <si>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</si>
  <si>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</si>
  <si>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</si>
  <si>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</si>
  <si>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</si>
  <si>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</si>
  <si>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</si>
  <si>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</si>
  <si>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</si>
  <si>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</si>
  <si>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</si>
  <si>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</si>
  <si>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</si>
  <si>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</si>
  <si>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</si>
  <si>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</si>
  <si>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</si>
  <si>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</si>
  <si>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</si>
  <si>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</si>
  <si>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</si>
  <si>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</si>
  <si>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</si>
  <si>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</si>
  <si>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</si>
  <si>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</si>
  <si>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</si>
  <si>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</si>
  <si>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</si>
  <si>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</si>
  <si>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</si>
  <si>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</si>
  <si>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</si>
  <si>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</si>
  <si>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</si>
  <si>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</si>
  <si>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</si>
  <si>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</si>
  <si>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</si>
  <si>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</si>
  <si>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</si>
  <si>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</si>
  <si>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</si>
  <si>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</si>
  <si>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</si>
  <si>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</si>
  <si>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</si>
  <si>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</si>
  <si>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</si>
  <si>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</si>
  <si>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</si>
  <si>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</si>
  <si>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</si>
  <si>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</si>
  <si>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</si>
  <si>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</si>
  <si>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</si>
  <si>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</si>
  <si>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</si>
  <si>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</si>
  <si>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</si>
  <si>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</si>
  <si>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</si>
  <si>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</si>
  <si>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</si>
  <si>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</si>
  <si>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</si>
  <si>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</si>
  <si>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</si>
  <si>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</si>
  <si>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</si>
  <si>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</si>
  <si>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</si>
  <si>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</si>
  <si>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</si>
  <si>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</si>
  <si>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</si>
  <si>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</si>
  <si>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</si>
  <si>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</si>
  <si>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</si>
  <si>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</si>
  <si>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</si>
  <si>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</si>
  <si>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</si>
  <si>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</si>
  <si>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</si>
  <si>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</si>
  <si>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</si>
  <si>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</si>
  <si>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</si>
  <si>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</si>
  <si>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</si>
  <si>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</si>
  <si>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</si>
  <si>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</si>
  <si>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</si>
  <si>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</si>
  <si>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</si>
  <si>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</si>
  <si>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</si>
  <si>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</si>
  <si>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</si>
  <si>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</si>
  <si>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</si>
  <si>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</si>
  <si>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</si>
  <si>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</si>
  <si>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</si>
  <si>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</si>
  <si>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</si>
  <si>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</si>
  <si>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</si>
  <si>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</si>
  <si>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</si>
  <si>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</si>
  <si>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</si>
  <si>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</si>
  <si>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</si>
  <si>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</si>
  <si>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</si>
  <si>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</si>
  <si>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</si>
  <si>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</si>
  <si>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</si>
  <si>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</si>
  <si>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</si>
  <si>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</si>
  <si>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</si>
  <si>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</si>
  <si>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</si>
  <si>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</si>
  <si>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</si>
  <si>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</si>
  <si>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</si>
  <si>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</si>
  <si>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</si>
  <si>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</si>
  <si>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</si>
  <si>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</si>
  <si>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</si>
  <si>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</si>
  <si>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</si>
  <si>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</si>
  <si>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</si>
  <si>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</si>
  <si>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</si>
  <si>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</si>
  <si>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</si>
  <si>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</si>
  <si>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</si>
  <si>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</si>
  <si>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</si>
  <si>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</si>
  <si>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</si>
  <si>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</si>
  <si>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</si>
  <si>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</si>
  <si>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</si>
  <si>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</si>
  <si>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</si>
  <si>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</si>
  <si>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</si>
  <si>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</si>
  <si>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</si>
  <si>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</si>
  <si>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</si>
  <si>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</si>
  <si>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</si>
  <si>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</si>
  <si>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</si>
  <si>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</si>
  <si>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</si>
  <si>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</si>
  <si>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</si>
  <si>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</si>
  <si>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</si>
  <si>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</si>
  <si>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</si>
  <si>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</si>
  <si>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</si>
  <si>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</si>
  <si>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</si>
  <si>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</si>
  <si>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</si>
  <si>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</si>
  <si>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</si>
  <si>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</si>
  <si>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</si>
  <si>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</si>
  <si>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</si>
  <si>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</si>
  <si>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</si>
  <si>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</si>
  <si>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</si>
  <si>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</si>
  <si>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</si>
  <si>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</si>
  <si>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</si>
  <si>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</si>
  <si>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</si>
  <si>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</si>
  <si>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</si>
  <si>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</si>
  <si>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</si>
  <si>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</si>
  <si>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</si>
  <si>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</si>
  <si>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</si>
  <si>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</si>
  <si>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</si>
  <si>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</si>
  <si>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</si>
  <si>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</si>
  <si>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</si>
  <si>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</si>
  <si>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</si>
  <si>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</si>
  <si>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</si>
  <si>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</si>
  <si>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</si>
  <si>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</si>
  <si>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</si>
  <si>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</si>
  <si>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</si>
  <si>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</si>
  <si>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</si>
  <si>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</si>
  <si>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</si>
  <si>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</si>
  <si>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</si>
  <si>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</si>
  <si>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</si>
  <si>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</si>
  <si>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</si>
  <si>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</si>
  <si>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</si>
  <si>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</si>
  <si>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</si>
  <si>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</si>
  <si>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</si>
  <si>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</si>
  <si>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</si>
  <si>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</si>
  <si>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</si>
  <si>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</si>
  <si>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</si>
  <si>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</si>
  <si>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</si>
  <si>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</si>
  <si>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</si>
  <si>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</si>
  <si>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</si>
  <si>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</si>
  <si>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</si>
  <si>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</si>
  <si>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</si>
  <si>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</si>
  <si>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</si>
  <si>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</si>
  <si>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</si>
  <si>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</si>
  <si>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</si>
  <si>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</si>
  <si>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</si>
  <si>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</si>
  <si>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</si>
  <si>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</si>
  <si>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</si>
  <si>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</si>
  <si>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</si>
  <si>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</si>
  <si>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</si>
  <si>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</si>
  <si>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</si>
  <si>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</si>
  <si>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</si>
  <si>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</si>
  <si>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</si>
  <si>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</si>
  <si>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</si>
  <si>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</si>
  <si>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</si>
  <si>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</si>
  <si>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</si>
  <si>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</si>
  <si>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</si>
  <si>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</si>
  <si>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</si>
  <si>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</si>
  <si>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</si>
  <si>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</si>
  <si>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</si>
  <si>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</si>
  <si>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</si>
  <si>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</si>
  <si>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</si>
  <si>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</si>
  <si>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</si>
  <si>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</si>
  <si>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</si>
  <si>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</si>
  <si>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</si>
  <si>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</si>
  <si>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</si>
  <si>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</si>
  <si>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</si>
  <si>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</si>
  <si>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</si>
  <si>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</si>
  <si>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</si>
  <si>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</si>
  <si>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</si>
  <si>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</si>
  <si>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</si>
  <si>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</si>
  <si>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</si>
  <si>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</si>
  <si>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</si>
  <si>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</si>
  <si>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</si>
  <si>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</si>
  <si>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</si>
  <si>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</si>
  <si>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</si>
  <si>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</si>
  <si>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</si>
  <si>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</si>
  <si>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</si>
  <si>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</si>
  <si>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</si>
  <si>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</si>
  <si>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</si>
  <si>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</si>
  <si>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</si>
  <si>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</si>
  <si>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</si>
  <si>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</si>
  <si>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</si>
  <si>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</si>
  <si>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</si>
  <si>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</si>
  <si>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</si>
  <si>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</si>
  <si>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</si>
  <si>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</si>
  <si>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</si>
  <si>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</si>
  <si>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</si>
  <si>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</si>
  <si>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</si>
  <si>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</si>
  <si>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</si>
  <si>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</si>
  <si>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</si>
  <si>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</si>
  <si>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</si>
  <si>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</si>
  <si>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</si>
  <si>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</si>
  <si>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</si>
  <si>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</si>
  <si>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</si>
  <si>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</si>
  <si>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</si>
  <si>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</si>
  <si>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</si>
  <si>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</si>
  <si>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</si>
  <si>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</si>
  <si>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</si>
  <si>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</si>
  <si>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</si>
  <si>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</si>
  <si>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</si>
  <si>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</si>
  <si>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</si>
  <si>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</si>
  <si>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</si>
  <si>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</si>
  <si>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</si>
  <si>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</si>
  <si>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</si>
  <si>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</si>
  <si>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</si>
  <si>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</si>
  <si>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</si>
  <si>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</si>
  <si>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</si>
  <si>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</si>
  <si>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</si>
  <si>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</si>
  <si>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</si>
  <si>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</si>
  <si>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</si>
  <si>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</si>
  <si>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</si>
  <si>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</si>
  <si>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</si>
  <si>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</si>
  <si>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</si>
  <si>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</si>
  <si>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</si>
  <si>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</si>
  <si>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</si>
  <si>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</si>
  <si>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</si>
  <si>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</si>
  <si>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</si>
  <si>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</si>
  <si>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</si>
  <si>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</si>
  <si>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</si>
  <si>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</si>
  <si>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</si>
  <si>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</si>
  <si>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</si>
  <si>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</si>
  <si>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</si>
  <si>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</si>
  <si>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</si>
  <si>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</si>
  <si>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</si>
  <si>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</si>
  <si>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</si>
  <si>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</si>
  <si>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</si>
  <si>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</si>
  <si>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</si>
  <si>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</si>
  <si>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</si>
  <si>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</si>
  <si>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</si>
  <si>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</si>
  <si>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</si>
  <si>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</si>
  <si>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</si>
  <si>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</si>
  <si>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</si>
  <si>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</si>
  <si>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</si>
  <si>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</si>
  <si>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</si>
  <si>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</si>
  <si>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</si>
  <si>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</si>
  <si>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</si>
  <si>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</si>
  <si>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</si>
  <si>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</si>
  <si>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</si>
  <si>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</si>
  <si>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</si>
  <si>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</si>
  <si>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</si>
  <si>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</si>
  <si>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</si>
  <si>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</si>
  <si>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</si>
  <si>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</si>
  <si>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</si>
  <si>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</si>
  <si>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</si>
  <si>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</si>
  <si>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</si>
  <si>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</si>
  <si>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</si>
  <si>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</si>
  <si>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</si>
  <si>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</si>
  <si>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</si>
  <si>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</si>
  <si>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</si>
  <si>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</si>
  <si>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</si>
  <si>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</si>
  <si>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</si>
  <si>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</si>
  <si>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</si>
  <si>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</si>
  <si>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</si>
  <si>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</si>
  <si>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</si>
  <si>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</si>
  <si>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</si>
  <si>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</si>
  <si>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</si>
  <si>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</si>
  <si>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</si>
  <si>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</si>
  <si>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</si>
  <si>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</si>
  <si>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</si>
  <si>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</si>
  <si>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</si>
  <si>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</si>
  <si>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</si>
  <si>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</si>
  <si>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</si>
  <si>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</si>
  <si>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</si>
  <si>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</si>
  <si>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</si>
  <si>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</si>
  <si>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</si>
  <si>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</si>
  <si>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</si>
  <si>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</si>
  <si>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</si>
  <si>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</si>
  <si>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</si>
  <si>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</si>
  <si>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</si>
  <si>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</si>
  <si>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</si>
  <si>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</si>
  <si>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</si>
  <si>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</si>
  <si>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</si>
  <si>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</si>
  <si>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</si>
  <si>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</si>
  <si>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</si>
  <si>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</si>
  <si>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</si>
  <si>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</si>
  <si>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</si>
  <si>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</si>
  <si>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</si>
  <si>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</si>
  <si>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</si>
  <si>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</si>
  <si>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</si>
  <si>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</si>
  <si>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</si>
  <si>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</si>
  <si>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</si>
  <si>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</si>
  <si>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</si>
  <si>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</si>
  <si>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</si>
  <si>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</si>
  <si>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</si>
  <si>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</si>
  <si>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</si>
  <si>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</si>
  <si>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</si>
  <si>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</si>
  <si>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</si>
  <si>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</si>
  <si>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</si>
  <si>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</si>
  <si>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</si>
  <si>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</si>
  <si>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</si>
  <si>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</si>
  <si>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</si>
  <si>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</si>
  <si>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</si>
  <si>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</si>
  <si>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</si>
  <si>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</si>
  <si>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</si>
  <si>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</si>
  <si>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</si>
  <si>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</si>
  <si>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</si>
  <si>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</si>
  <si>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</si>
  <si>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</si>
  <si>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</si>
  <si>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</si>
  <si>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</si>
  <si>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</si>
  <si>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</si>
  <si>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</si>
  <si>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</si>
  <si>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</si>
  <si>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</si>
  <si>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</si>
  <si>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</si>
  <si>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</si>
  <si>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</si>
  <si>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</si>
  <si>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</si>
  <si>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</si>
  <si>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</si>
  <si>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</si>
  <si>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</si>
  <si>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</si>
  <si>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</si>
  <si>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</si>
  <si>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</si>
  <si>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</si>
  <si>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</si>
  <si>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</si>
  <si>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</si>
  <si>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</si>
  <si>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</si>
  <si>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</si>
  <si>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</si>
  <si>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</si>
  <si>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</si>
  <si>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</si>
  <si>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</si>
  <si>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</si>
  <si>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</si>
  <si>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</si>
  <si>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</si>
  <si>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</si>
  <si>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</si>
  <si>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</si>
  <si>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</si>
  <si>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</si>
  <si>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</si>
  <si>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</si>
  <si>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</si>
  <si>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</si>
  <si>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</si>
  <si>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</si>
  <si>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</si>
  <si>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</si>
  <si>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</si>
  <si>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</si>
  <si>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</si>
  <si>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</si>
  <si>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</si>
  <si>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</si>
  <si>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</si>
  <si>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</si>
  <si>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</si>
  <si>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</si>
  <si>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</si>
  <si>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</si>
  <si>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</si>
  <si>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</si>
  <si>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</si>
  <si>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</si>
  <si>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</si>
  <si>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</si>
  <si>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</si>
  <si>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</si>
  <si>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</si>
  <si>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</si>
  <si>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</si>
  <si>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</si>
  <si>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</si>
  <si>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</si>
  <si>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</si>
  <si>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</si>
  <si>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</si>
  <si>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</si>
  <si>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</si>
  <si>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</si>
  <si>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</si>
  <si>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</si>
  <si>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</si>
  <si>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</si>
  <si>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</si>
  <si>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</si>
  <si>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</si>
  <si>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</si>
  <si>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</si>
  <si>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</si>
  <si>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</si>
  <si>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</si>
  <si>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</si>
  <si>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</si>
  <si>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</si>
  <si>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</si>
  <si>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</si>
  <si>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</si>
  <si>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</si>
  <si>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</si>
  <si>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</si>
  <si>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</si>
  <si>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</si>
  <si>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</si>
  <si>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</si>
  <si>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</si>
  <si>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</si>
  <si>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</si>
  <si>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</si>
  <si>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</si>
  <si>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</si>
  <si>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</si>
  <si>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</si>
  <si>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</si>
  <si>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</si>
  <si>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</si>
  <si>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</si>
  <si>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</si>
  <si>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</si>
  <si>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</si>
  <si>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</si>
  <si>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</si>
  <si>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</si>
  <si>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</si>
  <si>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</si>
  <si>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</si>
  <si>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</si>
  <si>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</si>
  <si>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</si>
  <si>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</si>
  <si>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</si>
  <si>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</si>
  <si>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</si>
  <si>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</si>
  <si>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</si>
  <si>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</si>
  <si>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</si>
  <si>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</si>
  <si>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</si>
  <si>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</si>
  <si>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</si>
  <si>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</si>
  <si>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</si>
  <si>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</si>
  <si>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</si>
  <si>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</si>
  <si>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</si>
  <si>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</si>
  <si>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</si>
  <si>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</si>
  <si>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</si>
  <si>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</si>
  <si>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</si>
  <si>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</si>
  <si>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</si>
  <si>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</si>
  <si>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</si>
  <si>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</si>
  <si>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</si>
  <si>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</si>
  <si>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</si>
  <si>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</si>
  <si>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</si>
  <si>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</si>
  <si>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</si>
  <si>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</si>
  <si>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</si>
  <si>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</si>
  <si>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</si>
  <si>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</si>
  <si>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</si>
  <si>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</si>
  <si>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</si>
  <si>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</si>
  <si>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</si>
  <si>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</si>
  <si>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</si>
  <si>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</si>
  <si>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</si>
  <si>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</si>
  <si>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</si>
  <si>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</si>
  <si>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</si>
  <si>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</si>
  <si>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</si>
  <si>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</si>
  <si>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</si>
  <si>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</si>
  <si>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</si>
  <si>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</si>
  <si>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</si>
  <si>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</si>
  <si>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</si>
  <si>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</si>
  <si>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</si>
  <si>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</si>
  <si>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</si>
  <si>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</si>
  <si>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</si>
  <si>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</si>
  <si>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</si>
  <si>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</si>
  <si>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</si>
  <si>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</si>
  <si>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</si>
  <si>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</si>
  <si>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</si>
  <si>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</si>
  <si>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</si>
  <si>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</si>
  <si>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</si>
  <si>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</si>
  <si>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</si>
  <si>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</si>
  <si>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</si>
  <si>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</si>
  <si>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</si>
  <si>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</si>
  <si>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</si>
  <si>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</si>
  <si>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</si>
  <si>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</si>
  <si>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</si>
  <si>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</si>
  <si>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</si>
  <si>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</si>
  <si>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</si>
  <si>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</si>
  <si>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</si>
  <si>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</si>
  <si>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</si>
  <si>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</si>
  <si>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</si>
  <si>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</si>
  <si>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</si>
  <si>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</si>
  <si>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</si>
  <si>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</si>
  <si>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</si>
  <si>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</si>
  <si>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</si>
  <si>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</si>
  <si>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</si>
  <si>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</si>
  <si>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</si>
  <si>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</si>
  <si>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</si>
  <si>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</si>
  <si>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</si>
  <si>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</si>
  <si>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</si>
  <si>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</si>
  <si>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</si>
  <si>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</si>
  <si>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</si>
  <si>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</si>
  <si>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</si>
  <si>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</si>
  <si>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</si>
  <si>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</si>
  <si>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</si>
  <si>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</si>
  <si>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</si>
  <si>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</si>
  <si>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</si>
  <si>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</si>
  <si>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</si>
  <si>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</si>
  <si>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</si>
  <si>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</si>
  <si>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</si>
  <si>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</si>
  <si>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</si>
  <si>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</si>
  <si>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</si>
  <si>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</si>
  <si>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</si>
  <si>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</si>
  <si>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</si>
  <si>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</si>
  <si>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</si>
  <si>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</si>
  <si>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</si>
  <si>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</si>
  <si>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</si>
  <si>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</si>
  <si>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</si>
  <si>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</si>
  <si>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</si>
  <si>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</si>
  <si>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</si>
  <si>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</si>
  <si>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</si>
  <si>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</si>
  <si>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</si>
  <si>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</si>
  <si>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</si>
  <si>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</si>
  <si>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</si>
  <si>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</si>
  <si>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</si>
  <si>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</si>
  <si>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</si>
  <si>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</si>
  <si>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</si>
  <si>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</si>
  <si>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</si>
  <si>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</si>
  <si>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</si>
  <si>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</si>
  <si>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</si>
  <si>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</si>
  <si>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</si>
  <si>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</si>
  <si>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</si>
  <si>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</si>
  <si>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</si>
  <si>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</si>
  <si>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</si>
  <si>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</si>
  <si>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</si>
  <si>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</si>
  <si>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</si>
  <si>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</si>
  <si>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</si>
  <si>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</si>
  <si>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</si>
  <si>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</si>
  <si>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</si>
  <si>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</si>
  <si>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</si>
  <si>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</si>
  <si>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</si>
  <si>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</si>
  <si>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</si>
  <si>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</si>
  <si>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</si>
  <si>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</si>
  <si>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</si>
  <si>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</si>
  <si>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</si>
  <si>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</si>
  <si>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</si>
  <si>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</si>
  <si>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</si>
  <si>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</si>
  <si>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</si>
  <si>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</si>
  <si>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</si>
  <si>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</si>
  <si>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</si>
  <si>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</si>
  <si>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</si>
  <si>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</si>
  <si>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</si>
  <si>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</si>
  <si>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</si>
  <si>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</si>
  <si>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</si>
  <si>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</si>
  <si>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</si>
  <si>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</si>
  <si>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</si>
  <si>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</si>
  <si>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</si>
  <si>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</si>
  <si>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</si>
  <si>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</si>
  <si>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</si>
  <si>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</si>
  <si>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</si>
  <si>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</si>
  <si>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</si>
  <si>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</si>
  <si>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</si>
  <si>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</si>
  <si>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</si>
  <si>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</si>
  <si>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</si>
  <si>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</si>
  <si>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</si>
  <si>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</si>
  <si>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</si>
  <si>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</si>
  <si>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</si>
  <si>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</si>
  <si>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</si>
  <si>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</si>
  <si>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</si>
  <si>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</si>
  <si>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</si>
  <si>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</si>
  <si>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</si>
  <si>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</si>
  <si>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</si>
  <si>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</si>
  <si>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</si>
  <si>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</si>
  <si>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</si>
  <si>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</si>
  <si>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</si>
  <si>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</si>
  <si>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</si>
  <si>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</si>
  <si>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</si>
  <si>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</si>
  <si>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</si>
  <si>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</si>
  <si>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</si>
  <si>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</si>
  <si>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</si>
  <si>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</si>
  <si>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</si>
  <si>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</si>
  <si>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</si>
  <si>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</si>
  <si>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</si>
  <si>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</si>
  <si>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</si>
  <si>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</si>
  <si>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</si>
  <si>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</si>
  <si>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</si>
  <si>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</si>
  <si>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</si>
  <si>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</si>
  <si>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</si>
  <si>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</si>
  <si>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</si>
  <si>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</si>
  <si>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</si>
  <si>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</si>
  <si>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</si>
  <si>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</si>
  <si>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</si>
  <si>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</si>
  <si>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</si>
  <si>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</si>
  <si>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</si>
  <si>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</si>
  <si>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</si>
  <si>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</si>
  <si>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</si>
  <si>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</si>
  <si>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</si>
  <si>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</si>
  <si>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</si>
  <si>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</si>
  <si>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</si>
  <si>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</si>
  <si>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</si>
  <si>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</si>
  <si>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</si>
  <si>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</si>
  <si>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</si>
  <si>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</si>
  <si>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</si>
  <si>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</si>
  <si>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</si>
  <si>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</si>
  <si>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</si>
  <si>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</si>
  <si>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</si>
  <si>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</si>
  <si>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</si>
  <si>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</si>
  <si>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</si>
  <si>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</si>
  <si>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</si>
  <si>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</si>
  <si>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</si>
  <si>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</si>
  <si>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</si>
  <si>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</si>
  <si>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</si>
  <si>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</si>
  <si>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</si>
  <si>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</si>
  <si>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</si>
  <si>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</si>
  <si>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</si>
  <si>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</si>
  <si>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</si>
  <si>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</si>
  <si>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</si>
  <si>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</si>
  <si>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</si>
  <si>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</si>
  <si>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</si>
  <si>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</si>
  <si>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</si>
  <si>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</si>
  <si>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</si>
  <si>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</si>
  <si>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</si>
  <si>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</si>
  <si>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</si>
  <si>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</si>
  <si>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</si>
  <si>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</si>
  <si>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</si>
  <si>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</si>
  <si>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</si>
  <si>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</si>
  <si>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</si>
  <si>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</si>
  <si>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</si>
  <si>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</si>
  <si>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</si>
  <si>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</si>
  <si>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</si>
  <si>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</si>
  <si>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</si>
  <si>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</si>
  <si>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</si>
  <si>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</si>
  <si>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</si>
  <si>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</si>
  <si>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</si>
  <si>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</si>
  <si>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</si>
  <si>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</si>
  <si>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</si>
  <si>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</si>
  <si>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</si>
  <si>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</si>
  <si>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</si>
  <si>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</si>
  <si>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</si>
  <si>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</si>
  <si>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</si>
  <si>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</si>
  <si>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</si>
  <si>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</si>
  <si>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</si>
  <si>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</si>
  <si>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</si>
  <si>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</si>
  <si>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</si>
  <si>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</si>
  <si>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</si>
  <si>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</si>
  <si>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</si>
  <si>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</si>
  <si>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</si>
  <si>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</si>
  <si>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</si>
  <si>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</si>
  <si>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</si>
  <si>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</si>
  <si>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</si>
  <si>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</si>
  <si>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</si>
  <si>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</si>
  <si>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</si>
  <si>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</si>
  <si>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</si>
  <si>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</si>
  <si>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</si>
  <si>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</si>
  <si>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</si>
  <si>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</si>
  <si>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</si>
  <si>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</si>
  <si>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</si>
  <si>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</si>
  <si>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</si>
  <si>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</si>
  <si>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</si>
  <si>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</si>
  <si>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</si>
  <si>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</si>
  <si>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</si>
  <si>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</si>
  <si>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</si>
  <si>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</si>
  <si>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</si>
  <si>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</si>
  <si>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</si>
  <si>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</si>
  <si>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</si>
  <si>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</si>
  <si>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</si>
  <si>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</si>
  <si>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</si>
  <si>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</si>
  <si>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</si>
  <si>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</si>
  <si>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</si>
  <si>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</si>
  <si>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</si>
  <si>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</si>
  <si>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</si>
  <si>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</si>
  <si>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</si>
  <si>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</si>
  <si>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</si>
  <si>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</si>
  <si>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</si>
  <si>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</si>
  <si>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</si>
  <si>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</si>
  <si>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</si>
  <si>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</si>
  <si>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</si>
  <si>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</si>
  <si>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</si>
  <si>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</si>
  <si>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</si>
  <si>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</si>
  <si>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</si>
  <si>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</si>
  <si>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</si>
  <si>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</si>
  <si>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</si>
  <si>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</si>
  <si>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</si>
  <si>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</si>
  <si>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</si>
  <si>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</si>
  <si>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</si>
  <si>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</si>
  <si>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</si>
  <si>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</si>
  <si>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</si>
  <si>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</si>
  <si>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</si>
  <si>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</si>
  <si>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</si>
  <si>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</si>
  <si>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</si>
  <si>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</si>
  <si>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</si>
  <si>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</si>
  <si>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</si>
  <si>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</si>
  <si>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</si>
  <si>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</si>
  <si>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</si>
  <si>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</si>
  <si>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</si>
  <si>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</si>
  <si>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</si>
  <si>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</si>
  <si>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</si>
  <si>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</si>
  <si>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</si>
  <si>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</si>
  <si>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</si>
  <si>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</si>
  <si>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</si>
  <si>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</si>
  <si>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</si>
  <si>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</si>
  <si>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</si>
  <si>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</si>
  <si>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</si>
  <si>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</si>
  <si>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</si>
  <si>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</si>
  <si>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</si>
  <si>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</si>
  <si>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</si>
  <si>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</si>
  <si>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</si>
  <si>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</si>
  <si>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</si>
  <si>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</si>
  <si>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</si>
  <si>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</si>
  <si>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</si>
  <si>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</si>
  <si>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</si>
  <si>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</si>
  <si>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</si>
  <si>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</si>
  <si>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</si>
  <si>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</si>
  <si>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</si>
  <si>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</si>
  <si>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</si>
  <si>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</si>
  <si>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</si>
  <si>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</si>
  <si>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</si>
  <si>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</si>
  <si>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</si>
  <si>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</si>
  <si>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</si>
  <si>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</si>
  <si>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</si>
  <si>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</si>
  <si>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</si>
  <si>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</si>
  <si>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</si>
  <si>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</si>
  <si>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</si>
  <si>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</si>
  <si>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</si>
  <si>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</si>
  <si>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</si>
  <si>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</si>
  <si>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</si>
  <si>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</si>
  <si>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</si>
  <si>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</si>
  <si>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</si>
  <si>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</si>
  <si>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</si>
  <si>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</si>
  <si>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</si>
  <si>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</si>
  <si>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</si>
  <si>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</si>
  <si>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</si>
  <si>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</si>
  <si>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</si>
  <si>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</si>
  <si>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</si>
  <si>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</si>
  <si>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</si>
  <si>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</si>
  <si>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</si>
  <si>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</si>
  <si>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</si>
  <si>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</si>
  <si>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</si>
  <si>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</si>
  <si>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</si>
  <si>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</si>
  <si>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</si>
  <si>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</si>
  <si>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</si>
  <si>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</si>
  <si>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</si>
  <si>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</si>
  <si>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</si>
  <si>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</si>
  <si>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</si>
  <si>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</si>
  <si>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</si>
  <si>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</si>
  <si>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</si>
  <si>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</si>
  <si>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</si>
  <si>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</si>
  <si>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</si>
  <si>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</si>
  <si>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</si>
  <si>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</si>
  <si>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</si>
  <si>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</si>
  <si>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</si>
  <si>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</si>
  <si>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</si>
  <si>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</si>
  <si>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</si>
  <si>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</si>
  <si>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</si>
  <si>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</si>
  <si>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</si>
  <si>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</si>
  <si>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</si>
  <si>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</si>
  <si>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</si>
  <si>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</si>
  <si>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</si>
  <si>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</si>
  <si>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</si>
  <si>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</si>
  <si>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</si>
  <si>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</si>
  <si>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</si>
  <si>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</si>
  <si>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</si>
  <si>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</si>
  <si>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</si>
  <si>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</si>
  <si>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</si>
  <si>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</si>
  <si>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</si>
  <si>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</si>
  <si>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</si>
  <si>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</si>
  <si>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</si>
  <si>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</si>
  <si>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</si>
  <si>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</si>
  <si>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</si>
  <si>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</si>
  <si>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</si>
  <si>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</si>
  <si>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</si>
  <si>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</si>
  <si>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</si>
  <si>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</si>
  <si>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</si>
  <si>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</si>
  <si>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</si>
  <si>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</si>
  <si>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</si>
  <si>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</si>
  <si>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</si>
  <si>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</si>
  <si>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</si>
  <si>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</si>
  <si>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</si>
  <si>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</si>
  <si>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</si>
  <si>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</si>
  <si>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</si>
  <si>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</si>
  <si>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</si>
  <si>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</si>
  <si>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</si>
  <si>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</si>
  <si>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</si>
  <si>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</si>
  <si>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</si>
  <si>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</si>
  <si>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</si>
  <si>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</si>
  <si>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</si>
  <si>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</si>
  <si>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</si>
  <si>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</si>
  <si>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</si>
  <si>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</si>
  <si>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</si>
  <si>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</si>
  <si>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</si>
  <si>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</si>
  <si>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</si>
  <si>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</si>
  <si>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</si>
  <si>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</si>
  <si>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</si>
  <si>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</si>
  <si>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</si>
  <si>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</si>
  <si>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</si>
  <si>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</si>
  <si>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</si>
  <si>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</si>
  <si>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</si>
  <si>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</si>
  <si>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</si>
  <si>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</si>
  <si>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</si>
  <si>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</si>
  <si>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</si>
  <si>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</si>
  <si>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</si>
  <si>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</si>
  <si>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</si>
  <si>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</si>
  <si>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</si>
  <si>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</si>
  <si>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</si>
  <si>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</si>
  <si>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</si>
  <si>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</si>
  <si>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</si>
  <si>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</si>
  <si>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</si>
  <si>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</si>
  <si>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</si>
  <si>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</si>
  <si>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</si>
  <si>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</si>
  <si>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</si>
  <si>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</si>
  <si>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</si>
  <si>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</si>
  <si>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</si>
  <si>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</si>
  <si>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</si>
  <si>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</si>
  <si>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</si>
  <si>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</si>
  <si>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</si>
  <si>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</si>
  <si>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</si>
  <si>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</si>
  <si>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</si>
  <si>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</si>
  <si>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</si>
  <si>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</si>
  <si>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</si>
  <si>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</si>
  <si>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</si>
  <si>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</si>
  <si>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</si>
  <si>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</si>
  <si>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</si>
  <si>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</si>
  <si>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</si>
  <si>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</si>
  <si>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</si>
  <si>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</si>
  <si>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</si>
  <si>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</si>
  <si>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</si>
  <si>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</si>
  <si>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</si>
  <si>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</si>
  <si>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</si>
  <si>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</si>
  <si>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</si>
  <si>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</si>
  <si>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</si>
  <si>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</si>
  <si>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</si>
  <si>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</si>
  <si>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</si>
  <si>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</si>
  <si>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</si>
  <si>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</si>
  <si>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</si>
  <si>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</si>
  <si>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</si>
  <si>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</si>
  <si>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</si>
  <si>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</si>
  <si>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</si>
  <si>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</si>
  <si>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</si>
  <si>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</si>
  <si>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</si>
  <si>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</si>
  <si>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</si>
  <si>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</si>
  <si>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</si>
  <si>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</si>
  <si>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</si>
  <si>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</si>
  <si>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</si>
  <si>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</si>
  <si>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</si>
  <si>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</si>
  <si>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</si>
  <si>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</si>
  <si>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</si>
  <si>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</si>
  <si>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</si>
  <si>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</si>
  <si>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</si>
  <si>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</si>
  <si>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</si>
  <si>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</si>
  <si>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</si>
  <si>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</si>
  <si>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</si>
  <si>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</si>
  <si>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</si>
  <si>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</si>
  <si>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</si>
  <si>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</si>
  <si>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</si>
  <si>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</si>
  <si>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</si>
  <si>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</si>
  <si>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</si>
  <si>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</si>
  <si>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</si>
  <si>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</si>
  <si>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</si>
  <si>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</si>
  <si>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</si>
  <si>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</si>
  <si>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</si>
  <si>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</si>
  <si>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</si>
  <si>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</si>
  <si>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</si>
  <si>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</si>
  <si>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</si>
  <si>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</si>
  <si>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</si>
  <si>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</si>
  <si>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</si>
  <si>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</si>
  <si>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</si>
  <si>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</si>
  <si>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</si>
  <si>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</si>
  <si>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</si>
  <si>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</si>
  <si>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</si>
  <si>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</si>
  <si>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</si>
  <si>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</si>
  <si>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</si>
  <si>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</si>
  <si>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</si>
  <si>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</si>
  <si>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</si>
  <si>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</si>
  <si>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</si>
  <si>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</si>
  <si>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</si>
  <si>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</si>
  <si>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</si>
  <si>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</si>
  <si>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</si>
  <si>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</si>
  <si>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</si>
  <si>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</si>
  <si>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</si>
  <si>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</si>
  <si>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</si>
  <si>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</si>
  <si>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</si>
  <si>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</si>
  <si>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</si>
  <si>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</si>
  <si>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</si>
  <si>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</si>
  <si>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</si>
  <si>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</si>
  <si>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</si>
  <si>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</si>
  <si>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</si>
  <si>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</si>
  <si>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</si>
  <si>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</si>
  <si>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</si>
  <si>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</si>
  <si>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</si>
  <si>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</si>
  <si>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</si>
  <si>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</si>
  <si>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</si>
  <si>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</si>
  <si>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</si>
  <si>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</si>
  <si>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</si>
  <si>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</si>
  <si>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</si>
  <si>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</si>
  <si>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</si>
  <si>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</si>
  <si>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</si>
  <si>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</si>
  <si>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</si>
  <si>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</si>
  <si>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</si>
  <si>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</si>
  <si>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</si>
  <si>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</si>
  <si>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</si>
  <si>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</si>
  <si>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</si>
  <si>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</si>
  <si>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</si>
  <si>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</si>
  <si>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</si>
  <si>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</si>
  <si>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</si>
  <si>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</si>
  <si>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</si>
  <si>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</si>
  <si>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</si>
  <si>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</si>
  <si>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</si>
  <si>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</si>
  <si>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</si>
  <si>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</si>
  <si>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</si>
  <si>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</si>
  <si>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</si>
  <si>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</si>
  <si>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</si>
  <si>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</si>
  <si>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</si>
  <si>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</si>
  <si>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</si>
  <si>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</si>
  <si>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</si>
  <si>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</si>
  <si>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</si>
  <si>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</si>
  <si>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</si>
  <si>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</si>
  <si>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</si>
  <si>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</si>
  <si>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</si>
  <si>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</si>
  <si>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</si>
  <si>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</si>
  <si>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</si>
  <si>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</si>
  <si>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</si>
  <si>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</si>
  <si>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</si>
  <si>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</si>
  <si>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</si>
  <si>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</si>
  <si>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</si>
  <si>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</si>
  <si>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</si>
  <si>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</si>
  <si>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</si>
  <si>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</si>
  <si>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</si>
  <si>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</si>
  <si>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</si>
  <si>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</si>
  <si>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</si>
  <si>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</si>
  <si>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</si>
  <si>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</si>
  <si>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</si>
  <si>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</si>
  <si>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</si>
  <si>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</si>
  <si>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</si>
  <si>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</si>
  <si>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</si>
  <si>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</si>
  <si>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</si>
  <si>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</si>
  <si>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</si>
  <si>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</si>
  <si>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</si>
  <si>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</si>
  <si>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</si>
  <si>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</si>
  <si>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</si>
  <si>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</si>
  <si>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</si>
  <si>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</si>
  <si>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</si>
  <si>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</si>
  <si>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</si>
  <si>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</si>
  <si>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</si>
  <si>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</si>
  <si>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</si>
  <si>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</si>
  <si>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</si>
  <si>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</si>
  <si>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</si>
  <si>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</si>
  <si>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</si>
  <si>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</si>
  <si>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</si>
  <si>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</si>
  <si>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</si>
  <si>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</si>
  <si>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</si>
  <si>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</si>
  <si>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</si>
  <si>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</si>
  <si>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</si>
  <si>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</si>
  <si>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</si>
  <si>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</si>
  <si>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</si>
  <si>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</si>
  <si>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</si>
  <si>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</si>
  <si>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</si>
  <si>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</si>
  <si>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</si>
  <si>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</si>
  <si>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</si>
  <si>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</si>
  <si>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</si>
  <si>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</si>
  <si>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</si>
  <si>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</si>
  <si>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</si>
  <si>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</si>
  <si>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</si>
  <si>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</si>
  <si>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</si>
  <si>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</si>
  <si>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</si>
  <si>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</si>
  <si>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</si>
  <si>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</si>
  <si>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</si>
  <si>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</si>
  <si>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</si>
  <si>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</si>
  <si>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</si>
  <si>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</si>
  <si>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</si>
  <si>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</si>
  <si>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</si>
  <si>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</si>
  <si>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</si>
  <si>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</si>
  <si>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</si>
  <si>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</si>
  <si>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</si>
  <si>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</si>
  <si>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</si>
  <si>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</si>
  <si>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</si>
  <si>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</si>
  <si>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</si>
  <si>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</si>
  <si>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</si>
  <si>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</si>
  <si>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</si>
  <si>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</si>
  <si>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</si>
  <si>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</si>
  <si>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</si>
  <si>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</si>
  <si>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</si>
  <si>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</si>
  <si>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</si>
  <si>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</si>
  <si>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</si>
  <si>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</si>
  <si>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</si>
  <si>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</si>
  <si>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</si>
  <si>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</si>
  <si>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</si>
  <si>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</si>
  <si>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</si>
  <si>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</si>
  <si>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</si>
  <si>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</si>
  <si>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</si>
  <si>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</si>
  <si>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</si>
  <si>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</si>
  <si>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</si>
  <si>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</si>
  <si>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</si>
  <si>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</si>
  <si>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</si>
  <si>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</si>
  <si>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</si>
  <si>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</si>
  <si>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</si>
  <si>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</si>
  <si>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</si>
  <si>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</si>
  <si>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</si>
  <si>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</si>
  <si>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</si>
  <si>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</si>
  <si>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</si>
  <si>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</si>
  <si>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</si>
  <si>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</si>
  <si>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</si>
  <si>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</si>
  <si>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</si>
  <si>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</si>
  <si>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</si>
  <si>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</si>
  <si>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</si>
  <si>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</si>
  <si>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</si>
  <si>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</si>
  <si>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</si>
  <si>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</si>
  <si>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</si>
  <si>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</si>
  <si>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</si>
  <si>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</si>
  <si>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</si>
  <si>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</si>
  <si>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</si>
  <si>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</si>
  <si>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</si>
  <si>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</si>
  <si>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</si>
  <si>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</si>
  <si>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</si>
  <si>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</si>
  <si>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</si>
  <si>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</si>
  <si>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</si>
  <si>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</si>
  <si>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</si>
  <si>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</si>
  <si>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</si>
  <si>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</si>
  <si>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</si>
  <si>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</si>
  <si>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</si>
  <si>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</si>
  <si>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</si>
  <si>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</si>
  <si>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</si>
  <si>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</si>
  <si>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</si>
  <si>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</si>
  <si>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</si>
  <si>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</si>
  <si>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</si>
  <si>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</si>
  <si>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</si>
  <si>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</si>
  <si>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</si>
  <si>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</si>
  <si>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</si>
  <si>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</si>
  <si>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</si>
  <si>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</si>
  <si>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</si>
  <si>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</si>
  <si>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</si>
  <si>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</si>
  <si>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</si>
  <si>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</si>
  <si>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</si>
  <si>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</si>
  <si>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</si>
  <si>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</si>
  <si>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</si>
  <si>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</si>
  <si>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</si>
  <si>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</si>
  <si>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</si>
  <si>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</si>
  <si>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</si>
  <si>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</si>
  <si>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</si>
  <si>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</si>
  <si>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</si>
  <si>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</si>
  <si>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</si>
  <si>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</si>
  <si>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</si>
  <si>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</si>
  <si>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</si>
  <si>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</si>
  <si>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</si>
  <si>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</si>
  <si>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</si>
  <si>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</si>
  <si>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</si>
  <si>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</si>
  <si>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</si>
  <si>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</si>
  <si>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</si>
  <si>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</si>
  <si>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</si>
  <si>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</si>
  <si>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</si>
  <si>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</si>
  <si>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</si>
  <si>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</si>
  <si>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</si>
  <si>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</si>
  <si>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</si>
  <si>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</si>
  <si>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</si>
  <si>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</si>
  <si>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</si>
  <si>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</si>
  <si>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</si>
  <si>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</si>
  <si>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</si>
  <si>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</si>
  <si>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</si>
  <si>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</si>
  <si>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</si>
  <si>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</si>
  <si>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</si>
  <si>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</si>
  <si>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</si>
  <si>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</si>
  <si>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</si>
  <si>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</si>
  <si>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</si>
  <si>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</si>
  <si>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</si>
  <si>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</si>
  <si>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</si>
  <si>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</si>
  <si>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</si>
  <si>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</si>
  <si>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</si>
  <si>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</si>
  <si>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</si>
  <si>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</si>
  <si>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</si>
  <si>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</si>
  <si>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</si>
  <si>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</si>
  <si>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</si>
  <si>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</si>
  <si>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</si>
  <si>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</si>
  <si>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</si>
  <si>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</si>
  <si>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</si>
  <si>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</si>
  <si>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</si>
  <si>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</si>
  <si>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</si>
  <si>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</si>
  <si>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</si>
  <si>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</si>
  <si>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</si>
  <si>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</si>
  <si>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</si>
  <si>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</si>
  <si>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</si>
  <si>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</si>
  <si>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</si>
  <si>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</si>
  <si>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</si>
  <si>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</si>
  <si>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</si>
  <si>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</si>
  <si>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</si>
  <si>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</si>
  <si>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</si>
  <si>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</si>
  <si>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</si>
  <si>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</si>
  <si>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</si>
  <si>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</si>
  <si>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</si>
  <si>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</si>
  <si>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</si>
  <si>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</si>
  <si>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</si>
  <si>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</si>
  <si>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</si>
  <si>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</si>
  <si>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</si>
  <si>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</si>
  <si>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</si>
  <si>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</si>
  <si>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</si>
  <si>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</si>
  <si>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</si>
  <si>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</si>
  <si>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</si>
  <si>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</si>
  <si>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</si>
  <si>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</si>
  <si>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</si>
  <si>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</si>
  <si>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</si>
  <si>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</si>
  <si>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</si>
  <si>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</si>
  <si>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</si>
  <si>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</si>
  <si>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</si>
  <si>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</si>
  <si>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</si>
  <si>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</si>
  <si>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</si>
  <si>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</si>
  <si>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</si>
  <si>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</si>
  <si>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</si>
  <si>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</si>
  <si>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</si>
  <si>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</si>
  <si>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</si>
  <si>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</si>
  <si>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</si>
  <si>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</si>
  <si>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</si>
  <si>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</si>
  <si>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</si>
  <si>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</si>
  <si>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</si>
  <si>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</si>
  <si>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</si>
  <si>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</si>
  <si>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</si>
  <si>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</si>
  <si>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</si>
  <si>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</si>
  <si>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</si>
  <si>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</si>
  <si>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</si>
  <si>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</si>
  <si>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</si>
  <si>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</si>
  <si>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</si>
  <si>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</si>
  <si>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</si>
  <si>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</si>
  <si>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</si>
  <si>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</si>
  <si>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</si>
  <si>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</si>
  <si>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</si>
  <si>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</si>
  <si>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</si>
  <si>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</si>
  <si>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</si>
  <si>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</si>
  <si>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</si>
  <si>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</si>
  <si>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</si>
  <si>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</si>
  <si>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</si>
  <si>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</si>
  <si>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</si>
  <si>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</si>
  <si>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</si>
  <si>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</si>
  <si>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</si>
  <si>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</si>
  <si>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</si>
  <si>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</si>
  <si>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</si>
  <si>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</si>
  <si>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</si>
  <si>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</si>
  <si>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</si>
  <si>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</si>
  <si>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</si>
  <si>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</si>
  <si>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</si>
  <si>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</si>
  <si>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</si>
  <si>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</si>
  <si>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</si>
  <si>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</si>
  <si>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</si>
  <si>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</si>
  <si>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</si>
  <si>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</si>
  <si>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</si>
  <si>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</si>
  <si>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</si>
  <si>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</si>
  <si>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</si>
  <si>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</si>
  <si>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</si>
  <si>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</si>
  <si>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</si>
  <si>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</si>
  <si>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</si>
  <si>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</si>
  <si>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</si>
  <si>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</si>
  <si>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</si>
  <si>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</si>
  <si>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</si>
  <si>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</si>
  <si>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</si>
  <si>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</si>
  <si>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</si>
  <si>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</si>
  <si>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</si>
  <si>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</si>
  <si>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</si>
  <si>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</si>
  <si>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</si>
  <si>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</si>
  <si>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</si>
  <si>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</si>
  <si>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</si>
  <si>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</si>
  <si>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</si>
  <si>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</si>
  <si>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</si>
  <si>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</si>
  <si>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</si>
  <si>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</si>
  <si>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</si>
  <si>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</si>
  <si>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</si>
  <si>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</si>
  <si>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</si>
  <si>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</si>
  <si>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</si>
  <si>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</si>
  <si>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</si>
  <si>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</si>
  <si>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</si>
  <si>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</si>
  <si>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</si>
  <si>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</si>
  <si>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</si>
  <si>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</si>
  <si>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</si>
  <si>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</si>
  <si>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</si>
  <si>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</si>
  <si>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</si>
  <si>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</si>
  <si>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</si>
  <si>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</si>
  <si>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</si>
  <si>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</si>
  <si>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</si>
  <si>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</si>
  <si>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</si>
  <si>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</si>
  <si>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</si>
  <si>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</si>
  <si>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</si>
  <si>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</si>
  <si>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</si>
  <si>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</si>
  <si>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</si>
  <si>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</si>
  <si>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</si>
  <si>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</si>
  <si>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</si>
  <si>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</si>
  <si>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</si>
  <si>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</si>
  <si>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</si>
  <si>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</si>
  <si>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</si>
  <si>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</si>
  <si>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</si>
  <si>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</si>
  <si>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</si>
  <si>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</si>
  <si>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</si>
  <si>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</si>
  <si>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</si>
  <si>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</si>
  <si>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</si>
  <si>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</si>
  <si>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</si>
  <si>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</si>
  <si>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</si>
  <si>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</si>
  <si>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</si>
  <si>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</si>
  <si>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</si>
  <si>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</si>
  <si>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</si>
  <si>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</si>
  <si>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</si>
  <si>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</si>
  <si>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</si>
  <si>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</si>
  <si>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</si>
  <si>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</si>
  <si>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</si>
  <si>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</si>
  <si>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</si>
  <si>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</si>
  <si>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</si>
  <si>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</si>
  <si>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</si>
  <si>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</si>
  <si>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</si>
  <si>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</si>
  <si>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</si>
  <si>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</si>
  <si>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</si>
  <si>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</si>
  <si>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</si>
  <si>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</si>
  <si>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</si>
  <si>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</si>
  <si>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</si>
  <si>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</si>
  <si>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</si>
  <si>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</si>
  <si>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</si>
  <si>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</si>
  <si>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</si>
  <si>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</si>
  <si>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</si>
  <si>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</si>
  <si>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</si>
  <si>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</si>
  <si>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</si>
  <si>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</si>
  <si>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</si>
  <si>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</si>
  <si>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</si>
  <si>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</si>
  <si>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</si>
  <si>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</si>
  <si>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</si>
  <si>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</si>
  <si>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</si>
  <si>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</si>
  <si>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</si>
  <si>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</si>
  <si>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</si>
  <si>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</si>
  <si>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</si>
  <si>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</si>
  <si>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</si>
  <si>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</si>
  <si>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</si>
  <si>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</si>
  <si>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</si>
  <si>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</si>
  <si>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</si>
  <si>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</si>
  <si>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</si>
  <si>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</si>
  <si>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</si>
  <si>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</si>
  <si>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</si>
  <si>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</si>
  <si>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</si>
  <si>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</si>
  <si>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</si>
  <si>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</si>
  <si>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</si>
  <si>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</si>
  <si>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</si>
  <si>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</si>
  <si>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</si>
  <si>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</si>
  <si>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</si>
  <si>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</si>
  <si>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</si>
  <si>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</si>
  <si>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</si>
  <si>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</si>
  <si>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</si>
  <si>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</si>
  <si>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</si>
  <si>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</si>
  <si>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</si>
  <si>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</si>
  <si>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</si>
  <si>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</si>
  <si>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</si>
  <si>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</si>
  <si>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</si>
  <si>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</si>
  <si>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</si>
  <si>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</si>
  <si>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</si>
  <si>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</si>
  <si>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</si>
  <si>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</si>
  <si>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</si>
  <si>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</si>
  <si>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</si>
  <si>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</si>
  <si>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</si>
  <si>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</si>
  <si>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</si>
  <si>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</si>
  <si>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</si>
  <si>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</si>
  <si>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</si>
  <si>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</si>
  <si>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</si>
  <si>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</si>
  <si>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</si>
  <si>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</si>
  <si>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</si>
  <si>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</si>
  <si>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</si>
  <si>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</si>
  <si>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</si>
  <si>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</si>
  <si>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</si>
  <si>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</si>
  <si>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</si>
  <si>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</si>
  <si>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</si>
  <si>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</si>
  <si>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</si>
  <si>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</si>
  <si>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</si>
  <si>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</si>
  <si>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</si>
  <si>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</si>
  <si>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</si>
  <si>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</si>
  <si>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</si>
  <si>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</si>
  <si>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</si>
  <si>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</si>
  <si>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</si>
  <si>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</si>
  <si>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</si>
  <si>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</si>
  <si>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</si>
  <si>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</si>
  <si>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</si>
  <si>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</si>
  <si>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</si>
  <si>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</si>
  <si>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</si>
  <si>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</si>
  <si>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</si>
  <si>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</si>
  <si>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</si>
  <si>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</si>
  <si>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</si>
  <si>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</si>
  <si>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</si>
  <si>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</si>
  <si>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</si>
  <si>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</si>
  <si>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</si>
  <si>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</si>
  <si>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</si>
  <si>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</si>
  <si>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</si>
  <si>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</si>
  <si>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</si>
  <si>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</si>
  <si>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</si>
  <si>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</si>
  <si>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</si>
  <si>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</si>
  <si>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</si>
  <si>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</si>
  <si>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</si>
  <si>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</si>
  <si>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</si>
  <si>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</si>
  <si>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</si>
  <si>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</si>
  <si>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</si>
  <si>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</si>
  <si>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</si>
  <si>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</si>
  <si>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</si>
  <si>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</si>
  <si>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</si>
  <si>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</si>
  <si>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</si>
  <si>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</si>
  <si>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</si>
  <si>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</si>
  <si>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</si>
  <si>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</si>
  <si>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</si>
  <si>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</si>
  <si>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</si>
  <si>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</si>
  <si>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</si>
  <si>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</si>
  <si>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</si>
  <si>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</si>
  <si>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</si>
  <si>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</si>
  <si>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</si>
  <si>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</si>
  <si>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</si>
  <si>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</si>
  <si>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</si>
  <si>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</si>
  <si>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</si>
  <si>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</si>
  <si>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</si>
  <si>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</si>
  <si>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</si>
  <si>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</si>
  <si>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</si>
  <si>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</si>
  <si>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</si>
  <si>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</si>
  <si>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</si>
  <si>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</si>
  <si>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</si>
  <si>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</si>
  <si>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</si>
  <si>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</si>
  <si>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</si>
  <si>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</si>
  <si>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</si>
  <si>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</si>
  <si>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</si>
  <si>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</si>
  <si>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</si>
  <si>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</si>
  <si>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</si>
  <si>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</si>
  <si>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</si>
  <si>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</si>
  <si>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</si>
  <si>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</si>
  <si>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</si>
  <si>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</si>
  <si>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</si>
  <si>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</si>
  <si>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</si>
  <si>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</si>
  <si>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</si>
  <si>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</si>
  <si>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</si>
  <si>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</si>
  <si>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</si>
  <si>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</si>
  <si>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</si>
  <si>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</si>
  <si>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</si>
  <si>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</si>
  <si>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</si>
  <si>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</si>
  <si>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</si>
  <si>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</si>
  <si>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</si>
  <si>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</si>
  <si>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</si>
  <si>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</si>
  <si>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</si>
  <si>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</si>
  <si>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</si>
  <si>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</si>
  <si>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</si>
  <si>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</si>
  <si>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</si>
  <si>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</si>
  <si>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</si>
  <si>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</si>
  <si>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</si>
  <si>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</si>
  <si>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</si>
  <si>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</si>
  <si>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</si>
  <si>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</si>
  <si>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</si>
  <si>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</si>
  <si>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</si>
  <si>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</si>
  <si>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</si>
  <si>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</si>
  <si>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</si>
  <si>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</si>
  <si>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</si>
  <si>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</si>
  <si>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</si>
  <si>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</si>
  <si>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</si>
  <si>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</si>
  <si>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</si>
  <si>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</si>
  <si>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</si>
  <si>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</si>
  <si>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</si>
  <si>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</si>
  <si>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</si>
  <si>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</si>
  <si>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</si>
  <si>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</si>
  <si>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</si>
  <si>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</si>
  <si>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</si>
  <si>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</si>
  <si>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</si>
  <si>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</si>
  <si>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</si>
  <si>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</si>
  <si>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</si>
  <si>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</si>
  <si>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</si>
  <si>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</si>
  <si>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</si>
  <si>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</si>
  <si>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</si>
  <si>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</si>
  <si>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</si>
  <si>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</si>
  <si>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</si>
  <si>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</si>
  <si>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</si>
  <si>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</si>
  <si>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</si>
  <si>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</si>
  <si>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</si>
  <si>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</si>
  <si>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</si>
  <si>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</si>
  <si>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</si>
  <si>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</si>
  <si>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</si>
  <si>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</si>
  <si>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</si>
  <si>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</si>
  <si>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</si>
  <si>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</si>
  <si>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</si>
  <si>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</si>
  <si>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</si>
  <si>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</si>
  <si>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</si>
  <si>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</si>
  <si>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</si>
  <si>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</si>
  <si>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</si>
  <si>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</si>
  <si>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</si>
  <si>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</si>
  <si>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</si>
  <si>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</si>
  <si>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</si>
  <si>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</si>
  <si>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</si>
  <si>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</si>
  <si>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</si>
  <si>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</si>
  <si>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</si>
  <si>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</si>
  <si>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</si>
  <si>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</si>
  <si>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</si>
  <si>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</si>
  <si>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</si>
  <si>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</si>
  <si>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</si>
  <si>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</si>
  <si>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</si>
  <si>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</si>
  <si>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</si>
  <si>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</si>
  <si>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</si>
  <si>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</si>
  <si>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</si>
  <si>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</si>
  <si>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</si>
  <si>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</si>
  <si>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</si>
  <si>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</si>
  <si>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</si>
  <si>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</si>
  <si>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</si>
  <si>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</si>
  <si>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</si>
  <si>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</si>
  <si>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</si>
  <si>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</si>
  <si>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</si>
  <si>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</si>
  <si>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</si>
  <si>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</si>
  <si>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</si>
  <si>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</si>
  <si>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</si>
  <si>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</si>
  <si>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</si>
  <si>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</si>
  <si>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</si>
  <si>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</si>
  <si>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</si>
  <si>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</si>
  <si>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</si>
  <si>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</si>
  <si>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</si>
  <si>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</si>
  <si>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</si>
  <si>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</si>
  <si>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</si>
  <si>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</si>
  <si>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</si>
  <si>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</si>
  <si>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</si>
  <si>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</si>
  <si>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</si>
  <si>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</si>
  <si>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</si>
  <si>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</si>
  <si>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</si>
  <si>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</si>
  <si>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</si>
  <si>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</si>
  <si>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</si>
  <si>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</si>
  <si>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</si>
  <si>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</si>
  <si>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</si>
  <si>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</si>
  <si>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</si>
  <si>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</si>
  <si>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</si>
  <si>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</si>
  <si>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</si>
  <si>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</si>
  <si>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</si>
  <si>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</si>
  <si>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</si>
  <si>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</si>
  <si>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</si>
  <si>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</si>
  <si>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</si>
  <si>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</si>
  <si>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</si>
  <si>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</si>
  <si>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</si>
  <si>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</si>
  <si>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</si>
  <si>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</si>
  <si>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</si>
  <si>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</si>
  <si>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</si>
  <si>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</si>
  <si>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</si>
  <si>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</si>
  <si>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</si>
  <si>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</si>
  <si>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</si>
  <si>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</si>
  <si>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</si>
  <si>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</si>
  <si>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</si>
  <si>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</si>
  <si>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</si>
  <si>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</si>
  <si>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</si>
  <si>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</si>
  <si>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</si>
  <si>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</si>
  <si>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</si>
  <si>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</si>
  <si>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</si>
  <si>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</si>
  <si>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</si>
  <si>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</si>
  <si>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</si>
  <si>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</si>
  <si>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</si>
  <si>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</si>
  <si>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</si>
  <si>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</si>
  <si>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</si>
  <si>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</si>
  <si>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</si>
  <si>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</si>
  <si>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</si>
  <si>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</si>
  <si>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</si>
  <si>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</si>
  <si>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</si>
  <si>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</si>
  <si>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</si>
  <si>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</si>
  <si>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</si>
  <si>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</si>
  <si>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</si>
  <si>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</si>
  <si>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</si>
  <si>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</si>
  <si>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</si>
  <si>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</si>
  <si>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</si>
  <si>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</si>
  <si>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</si>
  <si>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</si>
  <si>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</si>
  <si>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</si>
  <si>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</si>
  <si>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</si>
  <si>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</si>
  <si>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</si>
  <si>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</si>
  <si>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</si>
  <si>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</si>
  <si>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</si>
  <si>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</si>
  <si>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</si>
  <si>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</si>
  <si>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</si>
  <si>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</si>
  <si>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</si>
  <si>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</si>
  <si>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</si>
  <si>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</si>
  <si>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</si>
  <si>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</si>
  <si>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</si>
  <si>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</si>
  <si>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</si>
  <si>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</si>
  <si>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</si>
  <si>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</si>
  <si>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</si>
  <si>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</si>
  <si>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</si>
  <si>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</si>
  <si>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</si>
  <si>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</si>
  <si>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</si>
  <si>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</si>
  <si>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</si>
  <si>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</si>
  <si>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</si>
  <si>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</si>
  <si>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</si>
  <si>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</si>
  <si>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</si>
  <si>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</si>
  <si>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</si>
  <si>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</si>
  <si>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</si>
  <si>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</si>
  <si>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</si>
  <si>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</si>
  <si>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</si>
  <si>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</si>
  <si>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</si>
  <si>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</si>
  <si>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</si>
  <si>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</si>
  <si>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</si>
  <si>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</si>
  <si>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</si>
  <si>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</si>
  <si>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</si>
  <si>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</si>
  <si>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</si>
  <si>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</si>
  <si>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</si>
  <si>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</si>
  <si>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</si>
  <si>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</si>
  <si>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</si>
  <si>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</si>
  <si>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</si>
  <si>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</si>
  <si>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</si>
  <si>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</si>
  <si>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</si>
  <si>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</si>
  <si>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</si>
  <si>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</si>
  <si>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</si>
  <si>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</si>
  <si>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</si>
  <si>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</si>
  <si>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</si>
  <si>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</si>
  <si>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</si>
  <si>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</si>
  <si>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</si>
  <si>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</si>
  <si>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</si>
  <si>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</si>
  <si>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</si>
  <si>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</si>
  <si>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</si>
  <si>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</si>
  <si>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</si>
  <si>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</si>
  <si>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</si>
  <si>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</si>
  <si>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</si>
  <si>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</si>
  <si>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</si>
  <si>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</si>
  <si>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</si>
  <si>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</si>
  <si>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</si>
  <si>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</si>
  <si>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</si>
  <si>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</si>
  <si>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</si>
  <si>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</si>
  <si>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</si>
  <si>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</si>
  <si>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</si>
  <si>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</si>
  <si>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</si>
  <si>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</si>
  <si>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</si>
  <si>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</si>
  <si>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</si>
  <si>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</si>
  <si>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</si>
  <si>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</si>
  <si>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</si>
  <si>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</si>
  <si>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</si>
  <si>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</si>
  <si>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</si>
  <si>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</si>
  <si>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</si>
  <si>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</si>
  <si>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</si>
  <si>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</si>
  <si>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</si>
  <si>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</si>
  <si>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</si>
  <si>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</si>
  <si>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</si>
  <si>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</si>
  <si>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</si>
  <si>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</si>
  <si>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</si>
  <si>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</si>
  <si>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</si>
  <si>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</si>
  <si>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</si>
  <si>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</si>
  <si>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</si>
  <si>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</si>
  <si>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</si>
  <si>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</si>
  <si>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</si>
  <si>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</si>
  <si>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</si>
  <si>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</si>
  <si>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</si>
  <si>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</si>
  <si>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</si>
  <si>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</si>
  <si>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</si>
  <si>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</si>
  <si>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</si>
  <si>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</si>
  <si>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</si>
  <si>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</si>
  <si>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</si>
  <si>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</si>
  <si>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</si>
  <si>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</si>
  <si>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</si>
  <si>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</si>
  <si>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</si>
  <si>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</si>
  <si>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</si>
  <si>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</si>
  <si>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</si>
  <si>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</si>
  <si>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</si>
  <si>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</si>
  <si>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</si>
  <si>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</si>
  <si>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</si>
  <si>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</si>
  <si>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</si>
  <si>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</si>
  <si>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</si>
  <si>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</si>
  <si>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</si>
  <si>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</si>
  <si>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</si>
  <si>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</si>
  <si>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</si>
  <si>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</si>
  <si>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</si>
  <si>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</si>
  <si>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</si>
  <si>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</si>
  <si>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</si>
  <si>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</si>
  <si>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</si>
  <si>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</si>
  <si>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</si>
  <si>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</si>
  <si>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</si>
  <si>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</si>
  <si>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</si>
  <si>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</si>
  <si>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</si>
  <si>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</si>
  <si>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</si>
  <si>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</si>
  <si>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</si>
  <si>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</si>
  <si>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</si>
  <si>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</si>
  <si>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</si>
  <si>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</si>
  <si>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</si>
  <si>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</si>
  <si>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</si>
  <si>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</si>
  <si>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</si>
  <si>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</si>
  <si>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</si>
  <si>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</si>
  <si>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</si>
  <si>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</si>
  <si>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</si>
  <si>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</si>
  <si>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</si>
  <si>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</si>
  <si>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</si>
  <si>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</si>
  <si>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</si>
  <si>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</si>
  <si>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</si>
  <si>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</si>
  <si>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</si>
  <si>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</si>
  <si>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</si>
  <si>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</si>
  <si>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</si>
  <si>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</si>
  <si>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</si>
  <si>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</si>
  <si>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</si>
  <si>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</si>
  <si>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</si>
  <si>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</si>
  <si>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</si>
  <si>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</si>
  <si>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</si>
  <si>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</si>
  <si>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</si>
  <si>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</si>
  <si>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</si>
  <si>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</si>
  <si>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</si>
  <si>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</si>
  <si>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</si>
  <si>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</si>
  <si>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</si>
  <si>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</si>
  <si>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</si>
  <si>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</si>
  <si>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</si>
  <si>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</si>
  <si>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</si>
  <si>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</si>
  <si>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</si>
  <si>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</si>
  <si>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</si>
  <si>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</si>
  <si>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</si>
  <si>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</si>
  <si>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</si>
  <si>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</si>
  <si>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</si>
  <si>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</si>
  <si>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</si>
  <si>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</si>
  <si>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</si>
  <si>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</si>
  <si>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</si>
  <si>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</si>
  <si>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</si>
  <si>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</si>
  <si>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</si>
  <si>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</si>
  <si>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</si>
  <si>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</si>
  <si>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</si>
  <si>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</si>
  <si>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</si>
  <si>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</si>
  <si>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</si>
  <si>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</si>
  <si>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</si>
  <si>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</si>
  <si>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</si>
  <si>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</si>
  <si>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</si>
  <si>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</si>
  <si>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</si>
  <si>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</si>
  <si>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</si>
  <si>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</si>
  <si>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</si>
  <si>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</si>
  <si>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</si>
  <si>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</si>
  <si>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</si>
  <si>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</si>
  <si>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</si>
  <si>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</si>
  <si>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</si>
  <si>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</si>
  <si>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</si>
  <si>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</si>
  <si>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</si>
  <si>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</si>
  <si>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</si>
  <si>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</si>
  <si>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</si>
  <si>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</si>
  <si>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</si>
  <si>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</si>
  <si>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</si>
  <si>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</si>
  <si>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</si>
  <si>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</si>
  <si>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</si>
  <si>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</si>
  <si>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</si>
  <si>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</si>
  <si>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</si>
  <si>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</si>
  <si>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</si>
  <si>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</si>
  <si>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</si>
  <si>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</si>
  <si>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</si>
  <si>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</si>
  <si>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</si>
  <si>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</si>
  <si>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</si>
  <si>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</si>
  <si>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</si>
  <si>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</si>
  <si>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</si>
  <si>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</si>
  <si>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</si>
  <si>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</si>
  <si>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</si>
  <si>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</si>
  <si>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</si>
  <si>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</si>
  <si>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</si>
  <si>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</si>
  <si>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</si>
  <si>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</si>
  <si>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</si>
  <si>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</si>
  <si>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</si>
  <si>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</si>
  <si>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</si>
  <si>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</si>
  <si>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</si>
  <si>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</si>
  <si>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</si>
  <si>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</si>
  <si>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</si>
  <si>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</si>
  <si>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</si>
  <si>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</si>
  <si>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</si>
  <si>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</si>
  <si>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</si>
  <si>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</si>
  <si>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</si>
  <si>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</si>
  <si>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</si>
  <si>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</si>
  <si>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</si>
  <si>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</si>
  <si>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</si>
  <si>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</si>
  <si>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</si>
  <si>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</si>
  <si>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</si>
  <si>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</si>
  <si>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</si>
  <si>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</si>
  <si>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</si>
  <si>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</si>
  <si>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</si>
  <si>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</si>
  <si>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</si>
  <si>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</si>
  <si>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</si>
  <si>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</si>
  <si>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</si>
  <si>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</si>
  <si>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</si>
  <si>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</si>
  <si>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</si>
  <si>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</si>
  <si>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</si>
  <si>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</si>
  <si>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</si>
  <si>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</si>
  <si>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</si>
  <si>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</si>
  <si>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</si>
  <si>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</si>
  <si>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</si>
  <si>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</si>
  <si>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</si>
  <si>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</si>
  <si>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</si>
  <si>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</si>
  <si>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</si>
  <si>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</si>
  <si>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</si>
  <si>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</si>
  <si>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</si>
  <si>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</si>
  <si>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</si>
  <si>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</si>
  <si>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</si>
  <si>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</si>
  <si>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</si>
  <si>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</si>
  <si>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</si>
  <si>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</si>
  <si>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</si>
  <si>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</si>
  <si>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</si>
  <si>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</si>
  <si>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</si>
  <si>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</si>
  <si>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</si>
  <si>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</si>
  <si>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</si>
  <si>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</si>
  <si>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</si>
  <si>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</si>
  <si>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</si>
  <si>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</si>
  <si>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</si>
  <si>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</si>
  <si>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</si>
  <si>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</si>
  <si>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</si>
  <si>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</si>
  <si>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</si>
  <si>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</si>
  <si>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</si>
  <si>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</si>
  <si>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</si>
  <si>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</si>
  <si>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</si>
  <si>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</si>
  <si>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</si>
  <si>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</si>
  <si>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</si>
  <si>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</si>
  <si>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</si>
  <si>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</si>
  <si>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</si>
  <si>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</si>
  <si>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</si>
  <si>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</si>
  <si>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</si>
  <si>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</si>
  <si>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</si>
  <si>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</si>
  <si>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</si>
  <si>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</si>
  <si>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</si>
  <si>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</si>
  <si>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</si>
  <si>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</si>
  <si>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</si>
  <si>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</si>
  <si>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</si>
  <si>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</si>
  <si>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</si>
  <si>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</si>
  <si>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</si>
  <si>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</si>
  <si>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</si>
  <si>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</si>
  <si>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</si>
  <si>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</si>
  <si>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</si>
  <si>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</si>
  <si>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</si>
  <si>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</si>
  <si>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</si>
  <si>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</si>
  <si>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</si>
  <si>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</si>
  <si>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</si>
  <si>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</si>
  <si>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</si>
  <si>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</si>
  <si>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</si>
  <si>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</si>
  <si>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</si>
  <si>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</si>
  <si>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</si>
  <si>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</si>
  <si>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</si>
  <si>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</si>
  <si>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</si>
  <si>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</si>
  <si>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</si>
  <si>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</si>
  <si>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</si>
  <si>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</si>
  <si>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</si>
  <si>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</si>
  <si>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</si>
  <si>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</si>
  <si>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</si>
  <si>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</si>
  <si>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</si>
  <si>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</si>
  <si>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</si>
  <si>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</si>
  <si>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</si>
  <si>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</si>
  <si>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</si>
  <si>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</si>
  <si>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</si>
  <si>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</si>
  <si>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</si>
  <si>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</si>
  <si>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</si>
  <si>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</si>
  <si>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</si>
  <si>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</si>
  <si>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</si>
  <si>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</si>
  <si>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</si>
  <si>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</si>
  <si>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</si>
  <si>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</si>
  <si>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</si>
  <si>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</si>
  <si>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</si>
  <si>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</si>
  <si>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</si>
  <si>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</si>
  <si>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</si>
  <si>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</si>
  <si>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</si>
  <si>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</si>
  <si>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</si>
  <si>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</si>
  <si>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</si>
  <si>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</si>
  <si>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</si>
  <si>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</si>
  <si>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</si>
  <si>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</si>
  <si>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</si>
  <si>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</si>
  <si>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</si>
  <si>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</si>
  <si>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</si>
  <si>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</si>
  <si>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</si>
  <si>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</si>
  <si>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</si>
  <si>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</si>
  <si>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</si>
  <si>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</si>
  <si>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</si>
  <si>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</si>
  <si>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</si>
  <si>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</si>
  <si>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</si>
  <si>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</si>
  <si>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</si>
  <si>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</si>
  <si>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</si>
  <si>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</si>
  <si>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</si>
  <si>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</si>
  <si>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</si>
  <si>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</si>
  <si>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</si>
  <si>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</si>
  <si>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</si>
  <si>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</si>
  <si>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</si>
  <si>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</si>
  <si>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</si>
  <si>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</si>
  <si>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</si>
  <si>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</si>
  <si>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</si>
  <si>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</si>
  <si>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</si>
  <si>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</si>
  <si>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</si>
  <si>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</si>
  <si>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</si>
  <si>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</si>
  <si>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</si>
  <si>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</si>
  <si>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</si>
  <si>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</si>
  <si>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</si>
  <si>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</si>
  <si>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</si>
  <si>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</si>
  <si>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</si>
  <si>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</si>
  <si>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</si>
  <si>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</si>
  <si>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</si>
  <si>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</si>
  <si>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</si>
  <si>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</si>
  <si>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</si>
  <si>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</si>
  <si>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</si>
  <si>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</si>
  <si>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</si>
  <si>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</si>
  <si>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</si>
  <si>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</si>
  <si>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</si>
  <si>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</si>
  <si>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</si>
  <si>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</si>
  <si>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</si>
  <si>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</si>
  <si>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</si>
  <si>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</si>
  <si>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</si>
  <si>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</si>
  <si>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</si>
  <si>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</si>
  <si>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</si>
  <si>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</si>
  <si>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</si>
  <si>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</si>
  <si>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</si>
  <si>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</si>
  <si>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</si>
  <si>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</si>
  <si>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</si>
  <si>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</si>
  <si>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</si>
  <si>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</si>
  <si>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</si>
  <si>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</si>
  <si>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</si>
  <si>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</si>
  <si>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</si>
  <si>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</si>
  <si>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</si>
  <si>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</si>
  <si>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</si>
  <si>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</si>
  <si>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</si>
  <si>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</si>
  <si>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</si>
  <si>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</si>
  <si>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</si>
  <si>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</si>
  <si>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</si>
  <si>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</si>
  <si>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</si>
  <si>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</si>
  <si>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</si>
  <si>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</si>
  <si>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</si>
  <si>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</si>
  <si>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</si>
  <si>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</si>
  <si>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</si>
  <si>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</si>
  <si>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</si>
  <si>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</si>
  <si>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</si>
  <si>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</si>
  <si>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</si>
  <si>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</si>
  <si>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</si>
  <si>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</si>
  <si>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</si>
  <si>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</si>
  <si>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</si>
  <si>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</si>
  <si>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</si>
  <si>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</si>
  <si>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</si>
  <si>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</si>
  <si>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</si>
  <si>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</si>
  <si>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</si>
  <si>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</si>
  <si>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</si>
  <si>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</si>
  <si>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</si>
  <si>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</si>
  <si>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</si>
  <si>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</si>
  <si>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</si>
  <si>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</si>
  <si>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</si>
  <si>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</si>
  <si>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</si>
  <si>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</si>
  <si>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</si>
  <si>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</si>
  <si>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</si>
  <si>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</si>
  <si>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</si>
  <si>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</si>
  <si>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</si>
  <si>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</si>
  <si>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</si>
  <si>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</si>
  <si>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</si>
  <si>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</si>
  <si>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</si>
  <si>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</si>
  <si>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</si>
  <si>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</si>
  <si>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</si>
  <si>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</si>
  <si>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</si>
  <si>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</si>
  <si>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</si>
  <si>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</si>
  <si>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</si>
  <si>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</si>
  <si>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</si>
  <si>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</si>
  <si>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</si>
  <si>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</si>
  <si>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</si>
  <si>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</si>
  <si>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</si>
  <si>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</si>
  <si>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</si>
  <si>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</si>
  <si>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</si>
  <si>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</si>
  <si>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</si>
  <si>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</si>
  <si>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</si>
  <si>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</si>
  <si>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</si>
  <si>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</si>
  <si>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</si>
  <si>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</si>
  <si>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</si>
  <si>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</si>
  <si>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</si>
  <si>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</si>
  <si>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</si>
  <si>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</si>
  <si>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</si>
  <si>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</si>
  <si>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</si>
  <si>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</si>
  <si>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</si>
  <si>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</si>
  <si>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</si>
  <si>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</si>
  <si>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</si>
  <si>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</si>
  <si>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</si>
  <si>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</si>
  <si>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</si>
  <si>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</si>
  <si>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</si>
  <si>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</si>
  <si>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</si>
  <si>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</si>
  <si>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</si>
  <si>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</si>
  <si>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</si>
  <si>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</si>
  <si>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</si>
  <si>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</si>
  <si>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</si>
  <si>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</si>
  <si>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</si>
  <si>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</si>
  <si>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</si>
  <si>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</si>
  <si>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</si>
  <si>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</si>
  <si>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</si>
  <si>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</si>
  <si>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</si>
  <si>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</si>
  <si>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</si>
  <si>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</si>
  <si>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</si>
  <si>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</si>
  <si>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</si>
  <si>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</si>
  <si>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</si>
  <si>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</si>
  <si>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</si>
  <si>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</si>
  <si>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</si>
  <si>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</si>
  <si>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</si>
  <si>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</si>
  <si>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</si>
  <si>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</si>
  <si>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</si>
  <si>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</si>
  <si>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</si>
  <si>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</si>
  <si>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</si>
  <si>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</si>
  <si>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</si>
  <si>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</si>
  <si>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</si>
  <si>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</si>
  <si>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</si>
  <si>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</si>
  <si>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</si>
  <si>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</si>
  <si>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</si>
  <si>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</si>
  <si>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</si>
  <si>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</si>
  <si>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</si>
  <si>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</si>
  <si>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</si>
  <si>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</si>
  <si>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</si>
  <si>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</si>
  <si>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</si>
  <si>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</si>
  <si>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</si>
  <si>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</si>
  <si>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</si>
  <si>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</si>
  <si>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</si>
  <si>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</si>
  <si>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</si>
  <si>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</si>
  <si>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</si>
  <si>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</si>
  <si>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</si>
  <si>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</si>
  <si>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</si>
  <si>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</si>
  <si>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</si>
  <si>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</si>
  <si>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</si>
  <si>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</si>
  <si>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</si>
  <si>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</si>
  <si>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</si>
  <si>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</si>
  <si>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</si>
  <si>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</si>
  <si>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</si>
  <si>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</si>
  <si>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</si>
  <si>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</si>
  <si>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</si>
  <si>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</si>
  <si>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</si>
  <si>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</si>
  <si>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</si>
  <si>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</si>
  <si>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</si>
  <si>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</si>
  <si>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</si>
  <si>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</si>
  <si>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</si>
  <si>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</si>
  <si>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</si>
  <si>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</si>
  <si>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</si>
  <si>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</si>
  <si>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</si>
  <si>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</si>
  <si>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</si>
  <si>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</si>
  <si>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</si>
  <si>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</si>
  <si>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</si>
  <si>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</si>
  <si>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</si>
  <si>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</si>
  <si>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</si>
  <si>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</si>
  <si>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</si>
  <si>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</si>
  <si>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</si>
  <si>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</si>
  <si>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</si>
  <si>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</si>
  <si>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</si>
  <si>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</si>
  <si>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</si>
  <si>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</si>
  <si>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</si>
  <si>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</si>
  <si>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</si>
  <si>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</si>
  <si>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</si>
  <si>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</si>
  <si>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</si>
  <si>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</si>
  <si>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</si>
  <si>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</si>
  <si>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</si>
  <si>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</si>
  <si>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</si>
  <si>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</si>
  <si>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</si>
  <si>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</si>
  <si>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</si>
  <si>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</si>
  <si>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</si>
  <si>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</si>
  <si>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</si>
  <si>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</si>
  <si>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</si>
  <si>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</si>
  <si>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</si>
  <si>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</si>
  <si>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</si>
  <si>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</si>
  <si>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</si>
  <si>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</si>
  <si>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</si>
  <si>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</si>
  <si>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</si>
  <si>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</si>
  <si>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</si>
  <si>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</si>
  <si>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</si>
  <si>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</si>
  <si>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</si>
  <si>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</si>
  <si>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</si>
  <si>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</si>
  <si>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</si>
  <si>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</si>
  <si>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</si>
  <si>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</si>
  <si>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</si>
  <si>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</si>
  <si>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</si>
  <si>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</si>
  <si>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</si>
  <si>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</si>
  <si>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</si>
  <si>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</si>
  <si>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</si>
  <si>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</si>
  <si>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</si>
  <si>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</si>
  <si>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</si>
  <si>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</si>
  <si>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</si>
  <si>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</si>
  <si>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</si>
  <si>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</si>
  <si>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</si>
  <si>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</si>
  <si>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</si>
  <si>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</si>
  <si>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</si>
  <si>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</si>
  <si>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</si>
  <si>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</si>
  <si>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</si>
  <si>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</si>
  <si>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</si>
  <si>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</si>
  <si>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</si>
  <si>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</si>
  <si>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</si>
  <si>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</si>
  <si>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</si>
  <si>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</si>
  <si>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</si>
  <si>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</si>
  <si>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</si>
  <si>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</si>
  <si>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</si>
  <si>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</si>
  <si>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</si>
  <si>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</si>
  <si>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</si>
  <si>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</si>
  <si>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</si>
  <si>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</si>
  <si>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</si>
  <si>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</si>
  <si>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</si>
  <si>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</si>
  <si>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</si>
  <si>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</si>
  <si>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</si>
  <si>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</si>
  <si>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</si>
  <si>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</si>
  <si>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</si>
  <si>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</si>
  <si>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</si>
  <si>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</si>
  <si>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</si>
  <si>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</si>
  <si>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</si>
  <si>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</si>
  <si>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</si>
  <si>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</si>
  <si>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</si>
  <si>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</si>
  <si>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</si>
  <si>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</si>
  <si>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</si>
  <si>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</si>
  <si>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</si>
  <si>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</si>
  <si>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</si>
  <si>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</si>
  <si>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</si>
  <si>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</si>
  <si>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</si>
  <si>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</si>
  <si>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</si>
  <si>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</si>
  <si>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</si>
  <si>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</si>
  <si>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</si>
  <si>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</si>
  <si>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</si>
  <si>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</si>
  <si>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</si>
  <si>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</si>
  <si>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</si>
  <si>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</si>
  <si>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</si>
  <si>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</si>
  <si>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</si>
  <si>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</si>
  <si>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</si>
  <si>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</si>
  <si>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</si>
  <si>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</si>
  <si>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</si>
  <si>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</si>
  <si>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</si>
  <si>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</si>
  <si>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</si>
  <si>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</si>
  <si>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</si>
  <si>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</si>
  <si>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</si>
  <si>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</si>
  <si>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</si>
  <si>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</si>
  <si>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</si>
  <si>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</si>
  <si>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</si>
  <si>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</si>
  <si>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</si>
  <si>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</si>
  <si>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</si>
  <si>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</si>
  <si>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</si>
  <si>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</si>
  <si>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</si>
  <si>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</si>
  <si>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</si>
  <si>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</si>
  <si>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</si>
  <si>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</si>
  <si>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</si>
  <si>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</si>
  <si>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</si>
  <si>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</si>
  <si>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</si>
  <si>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</si>
  <si>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</si>
  <si>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</si>
  <si>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</si>
  <si>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</si>
  <si>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</si>
  <si>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</si>
  <si>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</si>
  <si>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</si>
  <si>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</si>
  <si>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</si>
  <si>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</si>
  <si>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</si>
  <si>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</si>
  <si>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</si>
  <si>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</si>
  <si>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</si>
  <si>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</si>
  <si>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</si>
  <si>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</si>
  <si>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</si>
  <si>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</si>
  <si>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</si>
  <si>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</si>
  <si>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</si>
  <si>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</si>
  <si>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</si>
  <si>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</si>
  <si>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</si>
  <si>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</si>
  <si>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</si>
  <si>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</si>
  <si>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</si>
  <si>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</si>
  <si>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</si>
  <si>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</si>
  <si>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</si>
  <si>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</si>
  <si>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</si>
  <si>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</si>
  <si>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</si>
  <si>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</si>
  <si>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</si>
  <si>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</si>
  <si>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</si>
  <si>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</si>
  <si>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</si>
  <si>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</si>
  <si>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</si>
  <si>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</si>
  <si>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</si>
  <si>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</si>
  <si>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</si>
  <si>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</si>
  <si>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</si>
  <si>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</si>
  <si>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</si>
  <si>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</si>
  <si>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</si>
  <si>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</si>
  <si>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</si>
  <si>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</si>
  <si>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</si>
  <si>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</si>
  <si>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</si>
  <si>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</si>
  <si>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</si>
  <si>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</si>
  <si>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</si>
  <si>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</si>
  <si>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</si>
  <si>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</si>
  <si>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</si>
  <si>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</si>
  <si>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</si>
  <si>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</si>
  <si>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</si>
  <si>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</si>
  <si>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</si>
  <si>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</si>
  <si>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</si>
  <si>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</si>
  <si>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</si>
  <si>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</si>
  <si>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</si>
  <si>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</si>
  <si>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</si>
  <si>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</si>
  <si>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</si>
  <si>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</si>
  <si>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</si>
  <si>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</si>
  <si>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</si>
  <si>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</si>
  <si>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</si>
  <si>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</si>
  <si>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</si>
  <si>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</si>
  <si>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</si>
  <si>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</si>
  <si>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</si>
  <si>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</si>
  <si>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</si>
  <si>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</si>
  <si>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</si>
  <si>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</si>
  <si>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</si>
  <si>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</si>
  <si>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</si>
  <si>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</si>
  <si>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</si>
  <si>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</si>
  <si>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</si>
  <si>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</si>
  <si>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</si>
  <si>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</si>
  <si>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</si>
  <si>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</si>
  <si>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</si>
  <si>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</si>
  <si>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</si>
  <si>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</si>
  <si>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</si>
  <si>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</si>
  <si>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</si>
  <si>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</si>
  <si>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</si>
  <si>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</si>
  <si>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</si>
  <si>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</si>
  <si>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</si>
  <si>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</si>
  <si>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</si>
  <si>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</si>
  <si>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</si>
  <si>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</si>
  <si>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</si>
  <si>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</si>
  <si>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</si>
  <si>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</si>
  <si>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</si>
  <si>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</si>
  <si>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</si>
  <si>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</si>
  <si>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</si>
  <si>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</si>
  <si>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</si>
  <si>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</si>
  <si>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</si>
  <si>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</si>
  <si>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</si>
  <si>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</si>
  <si>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</si>
  <si>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</si>
  <si>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</si>
  <si>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</si>
  <si>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</si>
  <si>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</si>
  <si>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</si>
  <si>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</si>
  <si>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</si>
  <si>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</si>
  <si>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</si>
  <si>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</si>
  <si>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</si>
  <si>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</si>
  <si>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</si>
  <si>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</si>
  <si>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</si>
  <si>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</si>
  <si>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</si>
  <si>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</si>
  <si>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</si>
  <si>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</si>
  <si>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</si>
  <si>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</si>
  <si>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</si>
  <si>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</si>
  <si>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</si>
  <si>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</si>
  <si>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</si>
  <si>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</si>
  <si>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</si>
  <si>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</si>
  <si>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</si>
  <si>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</si>
  <si>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</si>
  <si>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</si>
  <si>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</si>
  <si>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</si>
  <si>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</si>
  <si>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</si>
  <si>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</si>
  <si>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</si>
  <si>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</si>
  <si>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</si>
  <si>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</si>
  <si>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</si>
  <si>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</si>
  <si>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</si>
  <si>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</si>
  <si>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</si>
  <si>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</si>
  <si>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</si>
  <si>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</si>
  <si>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</si>
  <si>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</si>
  <si>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</si>
  <si>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</si>
  <si>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</si>
  <si>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</si>
  <si>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</si>
  <si>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</si>
  <si>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</si>
  <si>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</si>
  <si>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</si>
  <si>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</si>
  <si>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</si>
  <si>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</si>
  <si>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</si>
  <si>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</si>
  <si>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</si>
  <si>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</si>
  <si>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</si>
  <si>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</si>
  <si>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</si>
  <si>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</si>
  <si>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</si>
  <si>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</si>
  <si>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</si>
  <si>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</si>
  <si>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</si>
  <si>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</si>
  <si>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</si>
  <si>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</si>
  <si>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</si>
  <si>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</si>
  <si>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</si>
  <si>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</si>
  <si>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</si>
  <si>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</si>
  <si>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</si>
  <si>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</si>
  <si>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</si>
  <si>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</si>
  <si>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</si>
  <si>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</si>
  <si>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</si>
  <si>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</si>
  <si>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</si>
  <si>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</si>
  <si>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</si>
  <si>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</si>
  <si>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</si>
  <si>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</si>
  <si>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</si>
  <si>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</si>
  <si>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</si>
  <si>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</si>
  <si>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</si>
  <si>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</si>
  <si>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</si>
  <si>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</si>
  <si>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</si>
  <si>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</si>
  <si>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</si>
  <si>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</si>
  <si>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</si>
  <si>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</si>
  <si>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</si>
  <si>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</si>
  <si>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</si>
  <si>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</si>
  <si>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</si>
  <si>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</si>
  <si>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</si>
  <si>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</si>
  <si>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</si>
  <si>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</si>
  <si>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</si>
  <si>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</si>
  <si>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</si>
  <si>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</si>
  <si>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</si>
  <si>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</si>
  <si>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</si>
  <si>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</si>
  <si>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</si>
  <si>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</si>
  <si>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</si>
  <si>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</si>
  <si>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</si>
  <si>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</si>
  <si>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</si>
  <si>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</si>
  <si>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</si>
  <si>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</si>
  <si>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</si>
  <si>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</si>
  <si>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</si>
  <si>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</si>
  <si>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</si>
  <si>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</si>
  <si>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</si>
  <si>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</si>
  <si>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</si>
  <si>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</si>
  <si>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</si>
  <si>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</si>
  <si>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</si>
  <si>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</si>
  <si>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</si>
  <si>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</si>
  <si>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</si>
  <si>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</si>
  <si>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</si>
  <si>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</si>
  <si>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</si>
  <si>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</si>
  <si>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</si>
  <si>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</si>
  <si>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</si>
  <si>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</si>
  <si>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</si>
  <si>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</si>
  <si>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</si>
  <si>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</si>
  <si>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</si>
  <si>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</si>
  <si>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</si>
  <si>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</si>
  <si>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</si>
  <si>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</si>
  <si>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</si>
  <si>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</si>
  <si>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</si>
  <si>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</si>
  <si>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</si>
  <si>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</si>
  <si>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</si>
  <si>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</si>
  <si>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</si>
  <si>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</si>
  <si>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</si>
  <si>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</si>
  <si>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</si>
  <si>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</si>
  <si>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</si>
  <si>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</si>
  <si>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</si>
  <si>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</si>
  <si>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</si>
  <si>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</si>
  <si>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</si>
  <si>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</si>
  <si>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</si>
  <si>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</si>
  <si>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</si>
  <si>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</si>
  <si>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</si>
  <si>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</si>
  <si>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</si>
  <si>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</si>
  <si>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</si>
  <si>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</si>
  <si>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</si>
  <si>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</si>
  <si>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</si>
  <si>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</si>
  <si>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</si>
  <si>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</si>
  <si>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</si>
  <si>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</si>
  <si>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</si>
  <si>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</si>
  <si>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</si>
  <si>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</si>
  <si>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</si>
  <si>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</si>
  <si>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</si>
  <si>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</si>
  <si>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</si>
  <si>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</si>
  <si>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</si>
  <si>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</si>
  <si>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</si>
  <si>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</si>
  <si>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</si>
  <si>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</si>
  <si>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</si>
  <si>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</si>
  <si>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</si>
  <si>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</si>
  <si>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</si>
  <si>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</si>
  <si>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</si>
  <si>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</si>
  <si>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</si>
  <si>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</si>
  <si>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</si>
  <si>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</si>
  <si>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</si>
  <si>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</si>
  <si>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</si>
  <si>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</si>
  <si>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</si>
  <si>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</si>
  <si>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</si>
  <si>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</si>
  <si>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</si>
  <si>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</si>
  <si>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</si>
  <si>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</si>
  <si>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</si>
  <si>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</si>
  <si>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</si>
  <si>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</si>
  <si>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</si>
  <si>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</si>
  <si>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</si>
  <si>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</si>
  <si>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</si>
  <si>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</si>
  <si>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</si>
  <si>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</si>
  <si>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</si>
  <si>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</si>
  <si>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</si>
  <si>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</si>
  <si>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</si>
  <si>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</si>
  <si>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</si>
  <si>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</si>
  <si>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</si>
  <si>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</si>
  <si>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</si>
  <si>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</si>
  <si>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</si>
  <si>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</si>
  <si>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</si>
  <si>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</si>
  <si>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</si>
  <si>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</si>
  <si>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</si>
  <si>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</si>
  <si>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</si>
  <si>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</si>
  <si>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</si>
  <si>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</si>
  <si>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</si>
  <si>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</si>
  <si>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</si>
  <si>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</si>
  <si>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</si>
  <si>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</si>
  <si>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</si>
  <si>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</si>
  <si>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</si>
  <si>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</si>
  <si>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</si>
  <si>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</si>
  <si>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</si>
  <si>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</si>
  <si>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</si>
  <si>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</si>
  <si>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</si>
  <si>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</si>
  <si>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</si>
  <si>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</si>
  <si>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</si>
  <si>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</si>
  <si>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</si>
  <si>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</si>
  <si>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</si>
  <si>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</si>
  <si>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</si>
  <si>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</si>
  <si>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</si>
  <si>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</si>
  <si>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</si>
  <si>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</si>
  <si>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</si>
  <si>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</si>
  <si>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</si>
  <si>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</si>
  <si>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</si>
  <si>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</si>
  <si>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</si>
  <si>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</si>
  <si>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</si>
  <si>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</si>
  <si>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</si>
  <si>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</si>
  <si>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</si>
  <si>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</si>
  <si>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</si>
  <si>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</si>
  <si>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</si>
  <si>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</si>
  <si>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</si>
  <si>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</si>
  <si>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</si>
  <si>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</si>
  <si>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</si>
  <si>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</si>
  <si>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</si>
  <si>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</si>
  <si>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</si>
  <si>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</si>
  <si>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</si>
  <si>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</si>
  <si>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</si>
  <si>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</si>
  <si>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</si>
  <si>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</si>
  <si>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</si>
  <si>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</si>
  <si>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</si>
  <si>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</si>
  <si>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</si>
  <si>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</si>
  <si>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</si>
  <si>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</si>
  <si>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</si>
  <si>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</si>
  <si>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</si>
  <si>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</si>
  <si>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</si>
  <si>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</si>
  <si>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</si>
  <si>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</si>
  <si>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</si>
  <si>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</si>
  <si>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</si>
  <si>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</si>
  <si>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</si>
  <si>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</si>
  <si>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</si>
  <si>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</si>
  <si>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</si>
  <si>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</si>
  <si>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</si>
  <si>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</si>
  <si>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</si>
  <si>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</si>
  <si>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</si>
  <si>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</si>
  <si>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</si>
  <si>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</si>
  <si>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</si>
  <si>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</si>
  <si>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</si>
  <si>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</si>
  <si>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</si>
  <si>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</si>
  <si>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</si>
  <si>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</si>
  <si>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</si>
  <si>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</si>
  <si>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</si>
  <si>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</si>
  <si>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</si>
  <si>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</si>
  <si>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</si>
  <si>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</si>
  <si>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</si>
  <si>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</si>
  <si>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</si>
  <si>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</si>
  <si>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</si>
  <si>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</si>
  <si>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</si>
  <si>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</si>
  <si>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</si>
  <si>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</si>
  <si>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</si>
  <si>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</si>
  <si>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</si>
  <si>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</si>
  <si>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</si>
  <si>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</si>
  <si>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</si>
  <si>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</si>
  <si>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</si>
  <si>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</si>
  <si>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</si>
  <si>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</si>
  <si>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</si>
  <si>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</si>
  <si>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</si>
  <si>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</si>
  <si>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</si>
  <si>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</si>
  <si>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</si>
  <si>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</si>
  <si>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</si>
  <si>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</si>
  <si>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</si>
  <si>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</si>
  <si>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</si>
  <si>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</si>
  <si>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</si>
  <si>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</si>
  <si>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</si>
  <si>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</si>
  <si>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</si>
  <si>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</si>
  <si>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</si>
  <si>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</si>
  <si>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</si>
  <si>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</si>
  <si>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</si>
  <si>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</si>
  <si>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</si>
  <si>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</si>
  <si>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</si>
  <si>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</si>
  <si>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</si>
  <si>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</si>
  <si>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</si>
  <si>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</si>
  <si>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</si>
  <si>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</si>
  <si>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</si>
  <si>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</si>
  <si>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</si>
  <si>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</si>
  <si>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</si>
  <si>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</si>
  <si>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</si>
  <si>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</si>
  <si>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</si>
  <si>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</si>
  <si>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</si>
  <si>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</si>
  <si>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</si>
  <si>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</si>
  <si>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</si>
  <si>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</si>
  <si>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</si>
  <si>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</si>
  <si>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</si>
  <si>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</si>
  <si>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</si>
  <si>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</si>
  <si>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</si>
  <si>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</si>
  <si>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</si>
  <si>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</si>
  <si>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</si>
  <si>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</si>
  <si>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</si>
  <si>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</si>
  <si>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</si>
  <si>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</si>
  <si>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</si>
  <si>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</si>
  <si>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</si>
  <si>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</si>
  <si>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</si>
  <si>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</si>
  <si>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</si>
  <si>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</si>
  <si>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</si>
  <si>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</si>
  <si>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</si>
  <si>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</si>
  <si>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</si>
  <si>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</si>
  <si>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</si>
  <si>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</si>
  <si>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</si>
  <si>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</si>
  <si>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</si>
  <si>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</si>
  <si>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</si>
  <si>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</si>
  <si>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</si>
  <si>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</si>
  <si>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</si>
  <si>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</si>
  <si>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</si>
  <si>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</si>
  <si>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</si>
  <si>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</si>
  <si>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</si>
  <si>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</si>
  <si>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</si>
  <si>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</si>
  <si>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</si>
  <si>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</si>
  <si>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</si>
  <si>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</si>
  <si>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</si>
  <si>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</si>
  <si>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</si>
  <si>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</si>
  <si>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</si>
  <si>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</si>
  <si>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</si>
  <si>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</si>
  <si>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</si>
  <si>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</si>
  <si>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</si>
  <si>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</si>
  <si>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</si>
  <si>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</si>
  <si>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</si>
  <si>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</si>
  <si>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</si>
  <si>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</si>
  <si>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</si>
  <si>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</si>
  <si>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</si>
  <si>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</si>
  <si>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</si>
  <si>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</si>
  <si>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</si>
  <si>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</si>
  <si>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</si>
  <si>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</si>
  <si>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</si>
  <si>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</si>
  <si>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</si>
  <si>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</si>
  <si>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</si>
  <si>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</si>
  <si>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</si>
  <si>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</si>
  <si>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</si>
  <si>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</si>
  <si>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</si>
  <si>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</si>
  <si>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</si>
  <si>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</si>
  <si>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</si>
  <si>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</si>
  <si>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</si>
  <si>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</si>
  <si>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</si>
  <si>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</si>
  <si>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</si>
  <si>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</si>
  <si>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</si>
  <si>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</si>
  <si>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</si>
  <si>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</si>
  <si>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</si>
  <si>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</si>
  <si>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</si>
  <si>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</si>
  <si>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</si>
  <si>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</si>
  <si>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</si>
  <si>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</si>
  <si>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</si>
  <si>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</si>
  <si>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</si>
  <si>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</si>
  <si>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</si>
  <si>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</si>
  <si>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</si>
  <si>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</si>
  <si>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</si>
  <si>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</si>
  <si>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</si>
  <si>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</si>
  <si>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</si>
  <si>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</si>
  <si>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</si>
  <si>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</si>
  <si>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</si>
  <si>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</si>
  <si>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</si>
  <si>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</si>
  <si>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</si>
  <si>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</si>
  <si>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</si>
  <si>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</si>
  <si>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</si>
  <si>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</si>
  <si>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</si>
  <si>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</si>
  <si>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</si>
  <si>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</si>
  <si>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</si>
  <si>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</si>
  <si>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</si>
  <si>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</si>
  <si>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</si>
  <si>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</si>
  <si>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</si>
  <si>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</si>
  <si>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</si>
  <si>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</si>
  <si>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</si>
  <si>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</si>
  <si>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</si>
  <si>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</si>
  <si>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</si>
  <si>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</si>
  <si>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</si>
  <si>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</si>
  <si>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</si>
  <si>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</si>
  <si>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</si>
  <si>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</si>
  <si>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</si>
  <si>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</si>
  <si>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</si>
  <si>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</si>
  <si>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</si>
  <si>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</si>
  <si>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</si>
  <si>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</si>
  <si>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</si>
  <si>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</si>
  <si>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</si>
  <si>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</si>
  <si>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</si>
  <si>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</si>
  <si>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</si>
  <si>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</si>
  <si>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</si>
  <si>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</si>
  <si>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</si>
  <si>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</si>
  <si>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</si>
  <si>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</si>
  <si>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</si>
  <si>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</si>
  <si>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</si>
  <si>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</si>
  <si>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</si>
  <si>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</si>
  <si>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</si>
  <si>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</si>
  <si>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</si>
  <si>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</si>
  <si>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</si>
  <si>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</si>
  <si>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</si>
  <si>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</si>
  <si>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</si>
  <si>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</si>
  <si>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</si>
  <si>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</si>
  <si>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</si>
  <si>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</si>
  <si>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</si>
  <si>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</si>
  <si>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</si>
  <si>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</si>
  <si>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</si>
  <si>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</si>
  <si>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</si>
  <si>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</si>
  <si>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</si>
  <si>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</si>
  <si>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</si>
  <si>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</si>
  <si>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</si>
  <si>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</si>
  <si>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</si>
  <si>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</si>
  <si>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</si>
  <si>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</si>
  <si>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</si>
  <si>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</si>
  <si>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</si>
  <si>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</si>
  <si>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</si>
  <si>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</si>
  <si>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</si>
  <si>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</si>
  <si>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</si>
  <si>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</si>
  <si>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</si>
  <si>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</si>
  <si>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</si>
  <si>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</si>
  <si>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</si>
  <si>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</si>
  <si>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</si>
  <si>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</si>
  <si>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</si>
  <si>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</si>
  <si>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</si>
  <si>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</si>
  <si>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</si>
  <si>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</si>
  <si>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</si>
  <si>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</si>
  <si>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</si>
  <si>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</si>
  <si>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</si>
  <si>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</si>
  <si>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</si>
  <si>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</si>
  <si>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</si>
  <si>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</si>
  <si>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</si>
  <si>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</si>
  <si>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</si>
  <si>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</si>
  <si>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</si>
  <si>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</si>
  <si>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</si>
  <si>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</si>
  <si>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</si>
  <si>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</si>
  <si>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</si>
  <si>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</si>
  <si>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</si>
  <si>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</si>
  <si>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</si>
  <si>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</si>
  <si>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</si>
  <si>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</si>
  <si>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</si>
  <si>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</si>
  <si>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</si>
  <si>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</si>
  <si>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</si>
  <si>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</si>
  <si>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</si>
  <si>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</si>
  <si>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</si>
  <si>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</si>
  <si>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</si>
  <si>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</si>
  <si>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</si>
  <si>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</si>
  <si>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</si>
  <si>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</si>
  <si>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</si>
  <si>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</si>
  <si>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</si>
  <si>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</si>
  <si>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</si>
  <si>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</si>
  <si>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</si>
  <si>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</si>
  <si>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</si>
  <si>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</si>
  <si>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</si>
  <si>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</si>
  <si>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</si>
  <si>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</si>
  <si>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</si>
  <si>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</si>
  <si>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</si>
  <si>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</si>
  <si>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</si>
  <si>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</si>
  <si>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</si>
  <si>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</si>
  <si>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</si>
  <si>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</si>
  <si>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</si>
  <si>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</si>
  <si>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</si>
  <si>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</si>
  <si>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</si>
  <si>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</si>
  <si>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</si>
  <si>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</si>
  <si>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</si>
  <si>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</si>
  <si>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</si>
  <si>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</si>
  <si>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</si>
  <si>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</si>
  <si>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</si>
  <si>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</si>
  <si>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</si>
  <si>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</si>
  <si>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</si>
  <si>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</si>
  <si>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</si>
  <si>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</si>
  <si>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</si>
  <si>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</si>
  <si>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</si>
  <si>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</si>
  <si>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</si>
  <si>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</si>
  <si>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</si>
  <si>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</si>
  <si>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</si>
  <si>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</si>
  <si>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</si>
  <si>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</si>
  <si>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</si>
  <si>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</si>
  <si>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</si>
  <si>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</si>
  <si>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</si>
  <si>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</si>
  <si>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</si>
  <si>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</si>
  <si>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</si>
  <si>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</si>
  <si>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</si>
  <si>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</si>
  <si>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</si>
  <si>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</si>
  <si>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</si>
  <si>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</si>
  <si>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</si>
  <si>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</si>
  <si>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</si>
  <si>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</si>
  <si>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</si>
  <si>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</si>
  <si>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</si>
  <si>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</si>
  <si>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</si>
  <si>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</si>
  <si>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</si>
  <si>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</si>
  <si>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</si>
  <si>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</si>
  <si>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</si>
  <si>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</si>
  <si>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</si>
  <si>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</si>
  <si>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</si>
  <si>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</si>
  <si>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</si>
  <si>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</si>
  <si>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</si>
  <si>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</si>
  <si>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</si>
  <si>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</si>
  <si>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</si>
  <si>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</si>
  <si>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</si>
  <si>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</si>
  <si>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</si>
  <si>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</si>
  <si>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</si>
  <si>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</si>
  <si>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</si>
  <si>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</si>
  <si>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</si>
  <si>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</si>
  <si>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</si>
  <si>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</si>
  <si>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</si>
  <si>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</si>
  <si>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</si>
  <si>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</si>
  <si>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</si>
  <si>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</si>
  <si>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</si>
  <si>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</si>
  <si>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</si>
  <si>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</si>
  <si>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</si>
  <si>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</si>
  <si>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</si>
  <si>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</si>
  <si>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</si>
  <si>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</si>
  <si>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</si>
  <si>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</si>
  <si>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</si>
  <si>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</si>
  <si>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</si>
  <si>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</si>
  <si>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</si>
  <si>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</si>
  <si>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</si>
  <si>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</si>
  <si>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</si>
  <si>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</si>
  <si>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</si>
  <si>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</si>
  <si>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</si>
  <si>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</si>
  <si>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</si>
  <si>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</si>
  <si>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</si>
  <si>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</si>
  <si>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</si>
  <si>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</si>
  <si>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</si>
  <si>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</si>
  <si>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</si>
  <si>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</si>
  <si>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</si>
  <si>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</si>
  <si>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</si>
  <si>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</si>
  <si>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</si>
  <si>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</si>
  <si>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</si>
  <si>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</si>
  <si>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</si>
  <si>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</si>
  <si>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</si>
  <si>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</si>
  <si>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</si>
  <si>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</si>
  <si>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</si>
  <si>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</si>
  <si>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</si>
  <si>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</si>
  <si>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</si>
  <si>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</si>
  <si>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</si>
  <si>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</si>
  <si>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</si>
  <si>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</si>
  <si>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</si>
  <si>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</si>
  <si>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</si>
  <si>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</si>
  <si>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</si>
  <si>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</si>
  <si>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</si>
  <si>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</si>
  <si>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</si>
  <si>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</si>
  <si>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</si>
  <si>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</si>
  <si>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</si>
  <si>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</si>
  <si>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</si>
  <si>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</si>
  <si>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</si>
  <si>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</si>
  <si>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</si>
  <si>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</si>
  <si>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</si>
  <si>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</si>
  <si>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</si>
  <si>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</si>
  <si>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</si>
  <si>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</si>
  <si>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</si>
  <si>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</si>
  <si>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</si>
  <si>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</si>
  <si>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</si>
  <si>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</si>
  <si>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</si>
  <si>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</si>
  <si>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</si>
  <si>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</si>
  <si>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</si>
  <si>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</si>
  <si>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</si>
  <si>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</si>
  <si>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</si>
  <si>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</si>
  <si>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</si>
  <si>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</si>
  <si>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</si>
  <si>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</si>
  <si>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</si>
  <si>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</si>
  <si>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</si>
  <si>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</si>
  <si>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</si>
  <si>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</si>
  <si>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</si>
  <si>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</si>
  <si>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</si>
  <si>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</si>
  <si>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</si>
  <si>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</si>
  <si>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</si>
  <si>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</si>
  <si>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</si>
  <si>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</si>
  <si>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</si>
  <si>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</si>
  <si>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</si>
  <si>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</si>
  <si>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</si>
  <si>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</si>
  <si>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</si>
  <si>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</si>
  <si>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</si>
  <si>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</si>
  <si>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</si>
  <si>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</si>
  <si>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</si>
  <si>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</si>
  <si>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</si>
  <si>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</si>
  <si>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</si>
  <si>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</si>
  <si>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</si>
  <si>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</si>
  <si>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</si>
  <si>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</si>
  <si>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</si>
  <si>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</si>
  <si>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</si>
  <si>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</si>
  <si>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</si>
  <si>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</si>
  <si>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</si>
  <si>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</si>
  <si>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</si>
  <si>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</si>
  <si>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</si>
  <si>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</si>
  <si>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</si>
  <si>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</si>
  <si>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</si>
  <si>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</si>
  <si>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</si>
  <si>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</si>
  <si>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</si>
  <si>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</si>
  <si>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</si>
  <si>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</si>
  <si>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</si>
  <si>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</si>
  <si>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</si>
  <si>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</si>
  <si>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</si>
  <si>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</si>
  <si>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</si>
  <si>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</si>
  <si>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</si>
  <si>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</si>
  <si>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</si>
  <si>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</si>
  <si>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</si>
  <si>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</si>
  <si>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</si>
  <si>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</si>
  <si>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</si>
  <si>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</si>
  <si>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</si>
  <si>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</si>
  <si>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</si>
  <si>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</si>
  <si>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</si>
  <si>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</si>
  <si>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</si>
  <si>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</si>
  <si>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</si>
  <si>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</si>
  <si>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</si>
  <si>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</si>
  <si>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</si>
  <si>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</si>
  <si>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</si>
  <si>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</si>
  <si>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</si>
  <si>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</si>
  <si>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</si>
  <si>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</si>
  <si>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</si>
  <si>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</si>
  <si>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</si>
  <si>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</si>
  <si>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</si>
  <si>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</si>
  <si>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</si>
  <si>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</si>
  <si>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</si>
  <si>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</si>
  <si>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</si>
  <si>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</si>
  <si>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</si>
  <si>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</si>
  <si>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</si>
  <si>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</si>
  <si>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</si>
  <si>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</si>
  <si>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</si>
  <si>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</si>
  <si>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</si>
  <si>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</si>
  <si>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</si>
  <si>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</si>
  <si>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</si>
  <si>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</si>
  <si>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</si>
  <si>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</si>
  <si>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</si>
  <si>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</si>
  <si>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</si>
  <si>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</si>
  <si>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</si>
  <si>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</si>
  <si>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</si>
  <si>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</si>
  <si>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</si>
  <si>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</si>
  <si>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</si>
  <si>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</si>
  <si>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</si>
  <si>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</si>
  <si>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</si>
  <si>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</si>
  <si>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</si>
  <si>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</si>
  <si>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</si>
  <si>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</si>
  <si>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</si>
  <si>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</si>
  <si>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</si>
  <si>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</si>
  <si>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</si>
  <si>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</si>
  <si>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</si>
  <si>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</si>
  <si>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</si>
  <si>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</si>
  <si>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</si>
  <si>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</si>
  <si>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</si>
  <si>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</si>
  <si>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</si>
  <si>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</si>
  <si>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</si>
  <si>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</si>
  <si>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</si>
  <si>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</si>
  <si>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</si>
  <si>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</si>
  <si>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</si>
  <si>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</si>
  <si>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</si>
  <si>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</si>
  <si>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</si>
  <si>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</si>
  <si>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</si>
  <si>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</si>
  <si>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</si>
  <si>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</si>
  <si>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</si>
  <si>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</si>
  <si>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</si>
  <si>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</si>
  <si>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</si>
  <si>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</si>
  <si>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</si>
  <si>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</si>
  <si>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</si>
  <si>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</si>
  <si>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</si>
  <si>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</si>
  <si>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</si>
  <si>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</si>
  <si>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</si>
  <si>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</si>
  <si>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</si>
  <si>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</si>
  <si>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</si>
  <si>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</si>
  <si>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</si>
  <si>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</si>
  <si>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</si>
  <si>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</si>
  <si>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</si>
  <si>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</si>
  <si>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</si>
  <si>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</si>
  <si>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</si>
  <si>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</si>
  <si>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</si>
  <si>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</si>
  <si>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</si>
  <si>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</si>
  <si>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</si>
  <si>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</si>
  <si>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</si>
  <si>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</si>
  <si>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</si>
  <si>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</si>
  <si>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</si>
  <si>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</si>
  <si>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</si>
  <si>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</si>
  <si>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</si>
  <si>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</si>
  <si>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</si>
  <si>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</si>
  <si>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</si>
  <si>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</si>
  <si>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</si>
  <si>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</si>
  <si>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</si>
  <si>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</si>
  <si>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</si>
  <si>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</si>
  <si>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</si>
  <si>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</si>
  <si>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</si>
  <si>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</si>
  <si>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</si>
  <si>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</si>
  <si>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</si>
  <si>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</si>
  <si>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</si>
  <si>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</si>
  <si>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</si>
  <si>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</si>
  <si>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</si>
  <si>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</si>
  <si>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</si>
  <si>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</si>
  <si>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</si>
  <si>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</si>
  <si>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</si>
  <si>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</si>
  <si>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</si>
  <si>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</si>
  <si>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</si>
  <si>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</si>
  <si>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</si>
  <si>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</si>
  <si>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</si>
  <si>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</si>
  <si>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</si>
  <si>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</si>
  <si>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</si>
  <si>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</si>
  <si>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</si>
  <si>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</si>
  <si>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</si>
  <si>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</si>
  <si>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</si>
  <si>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</si>
  <si>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</si>
  <si>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</si>
  <si>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</si>
  <si>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</si>
  <si>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</si>
  <si>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</si>
  <si>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</si>
  <si>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</si>
  <si>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</si>
  <si>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</si>
  <si>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</si>
  <si>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</si>
  <si>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</si>
  <si>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</si>
  <si>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</si>
  <si>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</si>
  <si>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</si>
  <si>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</si>
  <si>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</si>
  <si>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</si>
  <si>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</si>
  <si>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</si>
  <si>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</si>
  <si>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</si>
  <si>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</si>
  <si>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</si>
  <si>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</si>
  <si>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</si>
  <si>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</si>
  <si>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</si>
  <si>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</si>
  <si>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</si>
  <si>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</si>
  <si>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</si>
  <si>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</si>
  <si>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</si>
  <si>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</si>
  <si>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</si>
  <si>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</si>
  <si>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</si>
  <si>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</si>
  <si>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</si>
  <si>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</si>
  <si>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</si>
  <si>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</si>
  <si>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</si>
  <si>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</si>
  <si>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</si>
  <si>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</si>
  <si>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</si>
  <si>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</si>
  <si>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</si>
  <si>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</si>
  <si>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</si>
  <si>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</si>
  <si>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</si>
  <si>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</si>
  <si>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</si>
  <si>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</si>
  <si>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</si>
  <si>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</si>
  <si>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</si>
  <si>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</si>
  <si>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</si>
  <si>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</si>
  <si>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</si>
  <si>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</si>
  <si>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</si>
  <si>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</si>
  <si>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</si>
  <si>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</si>
  <si>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</si>
  <si>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</si>
  <si>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</si>
  <si>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</si>
  <si>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</si>
  <si>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</si>
  <si>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</si>
  <si>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</si>
  <si>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</si>
  <si>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</si>
  <si>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</si>
  <si>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</si>
  <si>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</si>
  <si>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</si>
  <si>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</si>
  <si>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</si>
  <si>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</si>
  <si>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</si>
  <si>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</si>
  <si>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</si>
  <si>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</si>
  <si>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</si>
  <si>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</si>
  <si>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</si>
  <si>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</si>
  <si>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</si>
  <si>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</si>
  <si>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</si>
  <si>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</si>
  <si>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</si>
  <si>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</si>
  <si>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</si>
  <si>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</si>
  <si>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</si>
  <si>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</si>
  <si>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</si>
  <si>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</si>
  <si>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</si>
  <si>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</si>
  <si>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</si>
  <si>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</si>
  <si>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</si>
  <si>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</si>
  <si>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</si>
  <si>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</si>
  <si>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</si>
  <si>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</si>
  <si>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</si>
  <si>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</si>
  <si>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</si>
  <si>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</si>
  <si>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</si>
  <si>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</si>
  <si>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</si>
  <si>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</si>
  <si>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</si>
  <si>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</si>
  <si>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</si>
  <si>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</si>
  <si>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</si>
  <si>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</si>
  <si>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</si>
  <si>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</si>
  <si>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</si>
  <si>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</si>
  <si>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</si>
  <si>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</si>
  <si>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</si>
  <si>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</si>
  <si>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</si>
  <si>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</si>
  <si>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</si>
  <si>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</si>
  <si>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</si>
  <si>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</si>
  <si>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</si>
  <si>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</si>
  <si>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</si>
  <si>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</si>
  <si>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</si>
  <si>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</si>
  <si>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</si>
  <si>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</si>
  <si>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</si>
  <si>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</si>
  <si>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</si>
  <si>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</si>
  <si>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</si>
  <si>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</si>
  <si>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</si>
  <si>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</si>
  <si>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</si>
  <si>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</si>
  <si>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</si>
  <si>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</si>
  <si>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</si>
  <si>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</si>
  <si>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</si>
  <si>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</si>
  <si>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</si>
  <si>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</si>
  <si>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</si>
  <si>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</si>
  <si>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</si>
  <si>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</si>
  <si>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</si>
  <si>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</si>
  <si>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</si>
  <si>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</si>
  <si>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</si>
  <si>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</si>
  <si>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</si>
  <si>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</si>
  <si>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</si>
  <si>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</si>
  <si>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</si>
  <si>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</si>
  <si>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</si>
  <si>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</si>
  <si>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</si>
  <si>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</si>
  <si>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</si>
  <si>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</si>
  <si>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</si>
  <si>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</si>
  <si>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</si>
  <si>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</si>
  <si>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</si>
  <si>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</si>
  <si>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</si>
  <si>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</si>
  <si>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</si>
  <si>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</si>
  <si>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</si>
  <si>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</si>
  <si>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</si>
  <si>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</si>
  <si>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</si>
  <si>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</si>
  <si>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</si>
  <si>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</si>
  <si>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</si>
  <si>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</si>
  <si>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</si>
  <si>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</si>
  <si>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</si>
  <si>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</si>
  <si>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</si>
  <si>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</si>
  <si>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</si>
  <si>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</si>
  <si>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</si>
  <si>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</si>
  <si>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</si>
  <si>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</si>
  <si>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</si>
  <si>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</si>
  <si>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</si>
  <si>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</si>
  <si>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</si>
  <si>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</si>
  <si>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</si>
  <si>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</si>
  <si>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</si>
  <si>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</si>
  <si>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</si>
  <si>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</si>
  <si>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</si>
  <si>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</si>
  <si>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</si>
  <si>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</si>
  <si>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</si>
  <si>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</si>
  <si>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</si>
  <si>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</si>
  <si>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</si>
  <si>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</si>
  <si>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</si>
  <si>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</si>
  <si>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</si>
  <si>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</si>
  <si>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</si>
  <si>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</si>
  <si>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</si>
  <si>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</si>
  <si>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</si>
  <si>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</si>
  <si>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</si>
  <si>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</si>
  <si>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</si>
  <si>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</si>
  <si>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</si>
  <si>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</si>
  <si>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</si>
  <si>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</si>
  <si>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</si>
  <si>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</si>
  <si>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</si>
  <si>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</si>
  <si>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</si>
  <si>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</si>
  <si>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</si>
  <si>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</si>
  <si>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</si>
  <si>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</si>
  <si>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</si>
  <si>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</si>
  <si>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</si>
  <si>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</si>
  <si>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</si>
  <si>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</si>
  <si>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</si>
  <si>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</si>
  <si>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</si>
  <si>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</si>
  <si>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</si>
  <si>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</si>
  <si>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</si>
  <si>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</si>
  <si>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</si>
  <si>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</si>
  <si>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</si>
  <si>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</si>
  <si>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</si>
  <si>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</si>
  <si>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</si>
  <si>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</si>
  <si>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</si>
  <si>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</si>
  <si>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</si>
  <si>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</si>
  <si>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</si>
  <si>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</si>
  <si>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</si>
  <si>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</si>
  <si>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</si>
  <si>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</si>
  <si>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</si>
  <si>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</si>
  <si>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</si>
  <si>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</si>
  <si>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</si>
  <si>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</si>
  <si>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</si>
  <si>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</si>
  <si>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</si>
  <si>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</si>
  <si>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</si>
  <si>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</si>
  <si>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</si>
  <si>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</si>
  <si>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</si>
  <si>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</si>
  <si>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</si>
  <si>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</si>
  <si>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</si>
  <si>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</si>
  <si>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</si>
  <si>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</si>
  <si>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</si>
  <si>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</si>
  <si>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</si>
  <si>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</si>
  <si>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</si>
  <si>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</si>
  <si>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</si>
  <si>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</si>
  <si>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</si>
  <si>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</si>
  <si>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</si>
  <si>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</si>
  <si>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</si>
  <si>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</si>
  <si>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</si>
  <si>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</si>
  <si>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</si>
  <si>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</si>
  <si>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</si>
  <si>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</si>
  <si>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</si>
  <si>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</si>
  <si>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</si>
  <si>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</si>
  <si>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</si>
  <si>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</si>
  <si>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</si>
  <si>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</si>
  <si>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</si>
  <si>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</si>
  <si>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</si>
  <si>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</si>
  <si>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</si>
  <si>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</si>
  <si>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</si>
  <si>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</si>
  <si>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</si>
  <si>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</si>
  <si>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</si>
  <si>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</si>
  <si>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</si>
  <si>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</si>
  <si>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</si>
  <si>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</si>
  <si>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</si>
  <si>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</si>
  <si>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</si>
  <si>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</si>
  <si>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</si>
  <si>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</si>
  <si>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</si>
  <si>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</si>
  <si>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</si>
  <si>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</si>
  <si>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</si>
  <si>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</si>
  <si>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</si>
  <si>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</si>
  <si>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</si>
  <si>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</si>
  <si>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</si>
  <si>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</si>
  <si>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</si>
  <si>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</si>
  <si>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</si>
  <si>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</si>
  <si>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</si>
  <si>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</si>
  <si>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</si>
  <si>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</si>
  <si>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</si>
  <si>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</si>
  <si>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</si>
  <si>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</si>
  <si>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</si>
  <si>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</si>
  <si>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</si>
  <si>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</si>
  <si>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</si>
  <si>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</si>
  <si>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</si>
  <si>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</si>
  <si>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</si>
  <si>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</si>
  <si>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</si>
  <si>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</si>
  <si>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</si>
  <si>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</si>
  <si>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</si>
  <si>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</si>
  <si>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</si>
  <si>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</si>
  <si>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</si>
  <si>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</si>
  <si>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</si>
  <si>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</si>
  <si>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</si>
  <si>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</si>
  <si>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</si>
  <si>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</si>
  <si>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</si>
  <si>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</si>
  <si>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</si>
  <si>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</si>
  <si>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</si>
  <si>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</si>
  <si>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</si>
  <si>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</si>
  <si>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</si>
  <si>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</si>
  <si>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</si>
  <si>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</si>
  <si>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</si>
  <si>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</si>
  <si>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</si>
  <si>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</si>
  <si>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</si>
  <si>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</si>
  <si>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</si>
  <si>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</si>
  <si>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</si>
  <si>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</si>
  <si>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</si>
  <si>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</si>
  <si>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</si>
  <si>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</si>
  <si>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</si>
  <si>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</si>
  <si>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</si>
  <si>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</si>
  <si>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</si>
  <si>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</si>
  <si>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</si>
  <si>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</si>
  <si>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</si>
  <si>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</si>
  <si>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</si>
  <si>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</si>
  <si>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</si>
  <si>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</si>
  <si>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</si>
  <si>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</si>
  <si>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</si>
  <si>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</si>
  <si>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</si>
  <si>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</si>
  <si>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</si>
  <si>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</si>
  <si>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</si>
  <si>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</si>
  <si>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</si>
  <si>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</si>
  <si>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</si>
  <si>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</si>
  <si>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</si>
  <si>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</si>
  <si>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</si>
  <si>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</si>
  <si>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</si>
  <si>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</si>
  <si>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</si>
  <si>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</si>
  <si>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</si>
  <si>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</si>
  <si>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</si>
  <si>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</si>
  <si>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</si>
  <si>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</si>
  <si>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</si>
  <si>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</si>
  <si>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</si>
  <si>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</si>
  <si>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</si>
  <si>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</si>
  <si>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</si>
  <si>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</si>
  <si>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</si>
  <si>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</si>
  <si>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</si>
  <si>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</si>
  <si>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</si>
  <si>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</si>
  <si>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</si>
  <si>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</si>
  <si>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</si>
  <si>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</si>
  <si>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</si>
  <si>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</si>
  <si>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</si>
  <si>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</si>
  <si>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</si>
  <si>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</si>
  <si>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</si>
  <si>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</si>
  <si>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</si>
  <si>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</si>
  <si>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</si>
  <si>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</si>
  <si>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</si>
  <si>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</si>
  <si>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</si>
  <si>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</si>
  <si>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</si>
  <si>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</si>
  <si>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</si>
  <si>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</si>
  <si>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</si>
  <si>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</si>
  <si>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</si>
  <si>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</si>
  <si>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</si>
  <si>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</si>
  <si>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</si>
  <si>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</si>
  <si>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</si>
  <si>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</si>
  <si>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</si>
  <si>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</si>
  <si>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</si>
  <si>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</si>
  <si>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</si>
  <si>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</si>
  <si>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</si>
  <si>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</si>
  <si>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</si>
  <si>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</si>
  <si>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</si>
  <si>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</si>
  <si>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</si>
  <si>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</si>
  <si>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</si>
  <si>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</si>
  <si>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</si>
  <si>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</si>
  <si>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</si>
  <si>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</si>
  <si>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</si>
  <si>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</si>
  <si>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</si>
  <si>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</si>
  <si>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</si>
  <si>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</si>
  <si>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</si>
  <si>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</si>
  <si>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</si>
  <si>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</si>
  <si>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</si>
  <si>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</si>
  <si>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</si>
  <si>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</si>
  <si>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</si>
  <si>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</si>
  <si>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</si>
  <si>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</si>
  <si>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</si>
  <si>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</si>
  <si>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</si>
  <si>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</si>
  <si>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</si>
  <si>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</si>
  <si>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</si>
  <si>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</si>
  <si>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</si>
  <si>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</si>
  <si>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</si>
  <si>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</si>
  <si>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</si>
  <si>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</si>
  <si>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</si>
  <si>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</si>
  <si>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</si>
  <si>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</si>
  <si>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</si>
  <si>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</si>
  <si>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</si>
  <si>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</si>
  <si>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</si>
  <si>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</si>
  <si>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</si>
  <si>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</si>
  <si>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</si>
  <si>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</si>
  <si>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</si>
  <si>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</si>
  <si>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</si>
  <si>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</si>
  <si>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</si>
  <si>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</si>
  <si>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</si>
  <si>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</si>
  <si>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</si>
  <si>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</si>
  <si>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</si>
  <si>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</si>
  <si>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</si>
  <si>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</si>
  <si>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</si>
  <si>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</si>
  <si>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</si>
  <si>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</si>
  <si>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</si>
  <si>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</si>
  <si>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</si>
  <si>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</si>
  <si>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</si>
  <si>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</si>
  <si>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</si>
  <si>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</si>
  <si>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</si>
  <si>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</si>
  <si>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</si>
  <si>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</si>
  <si>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</si>
  <si>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</si>
  <si>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</si>
  <si>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</si>
  <si>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</si>
  <si>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</si>
  <si>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</si>
  <si>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</si>
  <si>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</si>
  <si>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</si>
  <si>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</si>
  <si>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</si>
  <si>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</si>
  <si>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</si>
  <si>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</si>
  <si>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</si>
  <si>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</si>
  <si>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</si>
  <si>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</si>
  <si>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</si>
  <si>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</si>
  <si>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</si>
  <si>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</si>
  <si>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</si>
  <si>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</si>
  <si>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</si>
  <si>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</si>
  <si>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</si>
  <si>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</si>
  <si>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</si>
  <si>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</si>
  <si>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</si>
  <si>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</si>
  <si>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</si>
  <si>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</si>
  <si>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</si>
  <si>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</si>
  <si>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</si>
  <si>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</si>
  <si>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</si>
  <si>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</si>
  <si>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</si>
  <si>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</si>
  <si>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</si>
  <si>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</si>
  <si>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</si>
  <si>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</si>
  <si>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</si>
  <si>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</si>
  <si>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</si>
  <si>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</si>
  <si>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</si>
  <si>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</si>
  <si>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</si>
  <si>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</si>
  <si>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</si>
  <si>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</si>
  <si>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</si>
  <si>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</si>
  <si>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</si>
  <si>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</si>
  <si>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</si>
  <si>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</si>
  <si>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</si>
  <si>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</si>
  <si>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</si>
  <si>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</si>
  <si>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</si>
  <si>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</si>
  <si>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</si>
  <si>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</si>
  <si>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</si>
  <si>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</si>
  <si>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</si>
  <si>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</si>
  <si>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</si>
  <si>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</si>
  <si>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</si>
  <si>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</si>
  <si>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</si>
  <si>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</si>
  <si>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</si>
  <si>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</si>
  <si>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</si>
  <si>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</si>
  <si>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</si>
  <si>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</si>
  <si>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</si>
  <si>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</si>
  <si>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</si>
  <si>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</si>
  <si>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</si>
  <si>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</si>
  <si>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</si>
  <si>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</si>
  <si>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</si>
  <si>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</si>
  <si>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</si>
  <si>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</si>
  <si>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</si>
  <si>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</si>
  <si>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</si>
  <si>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</si>
  <si>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</si>
  <si>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</si>
  <si>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</si>
  <si>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</si>
  <si>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</si>
  <si>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</si>
  <si>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</si>
  <si>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</si>
  <si>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</si>
  <si>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</si>
  <si>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</si>
  <si>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</si>
  <si>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</si>
  <si>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</si>
  <si>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</si>
  <si>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</si>
  <si>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</si>
  <si>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</si>
  <si>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</si>
  <si>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</si>
  <si>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</si>
  <si>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</si>
  <si>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</si>
  <si>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</si>
  <si>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</si>
  <si>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</si>
  <si>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</si>
  <si>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</si>
  <si>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</si>
  <si>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</si>
  <si>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</si>
  <si>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</si>
  <si>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</si>
  <si>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</si>
  <si>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</si>
  <si>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</si>
  <si>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</si>
  <si>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</si>
  <si>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</si>
  <si>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</si>
  <si>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</si>
  <si>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</si>
  <si>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</si>
  <si>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</si>
  <si>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</si>
  <si>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</si>
  <si>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</si>
  <si>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</si>
  <si>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</si>
  <si>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</si>
  <si>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</si>
  <si>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</si>
  <si>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</si>
  <si>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</si>
  <si>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</si>
  <si>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</si>
  <si>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</si>
  <si>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</si>
  <si>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</si>
  <si>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</si>
  <si>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</si>
  <si>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</si>
  <si>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</si>
  <si>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</si>
  <si>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</si>
  <si>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</si>
  <si>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</si>
  <si>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</si>
  <si>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</si>
  <si>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</si>
  <si>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</si>
  <si>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</si>
  <si>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</si>
  <si>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</si>
  <si>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</si>
  <si>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</si>
  <si>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</si>
  <si>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</si>
  <si>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</si>
  <si>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</si>
  <si>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</si>
  <si>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</si>
  <si>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</si>
  <si>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</si>
  <si>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</si>
  <si>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</si>
  <si>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</si>
  <si>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</si>
  <si>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</si>
  <si>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</si>
  <si>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</si>
  <si>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</si>
  <si>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</si>
  <si>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</si>
  <si>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</si>
  <si>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</si>
  <si>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</si>
  <si>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</si>
  <si>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</si>
  <si>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</si>
  <si>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</si>
  <si>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</si>
  <si>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</si>
  <si>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</si>
  <si>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</si>
  <si>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</si>
  <si>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</si>
  <si>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</si>
  <si>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</si>
  <si>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</si>
  <si>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</si>
  <si>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</si>
  <si>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</si>
  <si>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</si>
  <si>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</si>
  <si>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</si>
  <si>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</si>
  <si>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</si>
  <si>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</si>
  <si>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</si>
  <si>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</si>
  <si>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</si>
  <si>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</si>
  <si>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</si>
  <si>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</si>
  <si>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</si>
  <si>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</si>
  <si>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</si>
  <si>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</si>
  <si>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</si>
  <si>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</si>
  <si>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</si>
  <si>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</si>
  <si>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</si>
  <si>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</si>
  <si>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</si>
  <si>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</si>
  <si>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</si>
  <si>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</si>
  <si>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</si>
  <si>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</si>
  <si>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</si>
  <si>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</si>
  <si>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</si>
  <si>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</si>
  <si>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</si>
  <si>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</si>
  <si>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</si>
  <si>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</si>
  <si>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</si>
  <si>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</si>
  <si>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</si>
  <si>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</si>
  <si>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</si>
  <si>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</si>
  <si>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</si>
  <si>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</si>
  <si>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</si>
  <si>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</si>
  <si>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</si>
  <si>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</si>
  <si>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</si>
  <si>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</si>
  <si>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</si>
  <si>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</si>
  <si>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</si>
  <si>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</si>
  <si>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</si>
  <si>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</si>
  <si>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</si>
  <si>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</si>
  <si>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</si>
  <si>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</si>
  <si>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</si>
  <si>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</si>
  <si>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</si>
  <si>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</si>
  <si>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</si>
  <si>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</si>
  <si>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</si>
  <si>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</si>
  <si>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</si>
  <si>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</si>
  <si>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</si>
  <si>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</si>
  <si>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</si>
  <si>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</si>
  <si>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</si>
  <si>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</si>
  <si>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</si>
  <si>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</si>
  <si>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</si>
  <si>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</si>
  <si>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</si>
  <si>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</si>
  <si>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</si>
  <si>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</si>
  <si>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</si>
  <si>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</si>
  <si>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</si>
  <si>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</si>
  <si>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</si>
  <si>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</si>
  <si>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</si>
  <si>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</si>
  <si>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</si>
  <si>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</si>
  <si>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</si>
  <si>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</si>
  <si>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</si>
  <si>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</si>
  <si>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</si>
  <si>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</si>
  <si>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</si>
  <si>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</si>
  <si>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</si>
  <si>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</si>
  <si>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</si>
  <si>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</si>
  <si>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</si>
  <si>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</si>
  <si>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</si>
  <si>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</si>
  <si>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</si>
  <si>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</si>
  <si>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</si>
  <si>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</si>
  <si>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</si>
  <si>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</si>
  <si>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</si>
  <si>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</si>
  <si>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</si>
  <si>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</si>
  <si>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</si>
  <si>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</si>
  <si>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</si>
  <si>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</si>
  <si>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</si>
  <si>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</si>
  <si>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</si>
  <si>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</si>
  <si>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</si>
  <si>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</si>
  <si>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</si>
  <si>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</si>
  <si>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</si>
  <si>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</si>
  <si>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</si>
  <si>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</si>
  <si>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</si>
  <si>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</si>
  <si>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</si>
  <si>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</si>
  <si>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</si>
  <si>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</si>
  <si>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</si>
  <si>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</si>
  <si>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</si>
  <si>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</si>
  <si>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</si>
  <si>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</si>
  <si>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</si>
  <si>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</si>
  <si>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</si>
  <si>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</si>
  <si>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</si>
  <si>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</si>
  <si>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</si>
  <si>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</si>
  <si>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</si>
  <si>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</si>
  <si>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</si>
  <si>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</si>
  <si>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</si>
  <si>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</si>
  <si>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</si>
  <si>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</si>
  <si>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</si>
  <si>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</si>
  <si>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</si>
  <si>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</si>
  <si>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</si>
  <si>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</si>
  <si>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</si>
  <si>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</si>
  <si>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</si>
  <si>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</si>
  <si>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</si>
  <si>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</si>
  <si>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</si>
  <si>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</si>
  <si>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</si>
  <si>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</si>
  <si>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</si>
  <si>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</si>
  <si>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</si>
  <si>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</si>
  <si>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</si>
  <si>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</si>
  <si>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</si>
  <si>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</si>
  <si>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</si>
  <si>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</si>
  <si>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</si>
  <si>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</si>
  <si>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</si>
  <si>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</si>
  <si>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</si>
  <si>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</si>
  <si>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</si>
  <si>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</si>
  <si>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</si>
  <si>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</si>
  <si>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</si>
  <si>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</si>
  <si>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</si>
  <si>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</si>
  <si>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</si>
  <si>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</si>
  <si>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</si>
  <si>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</si>
  <si>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</si>
  <si>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</si>
  <si>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</si>
  <si>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</si>
  <si>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</si>
  <si>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</si>
  <si>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</si>
  <si>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</si>
  <si>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</si>
  <si>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</si>
  <si>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</si>
  <si>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</si>
  <si>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</si>
  <si>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</si>
  <si>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</si>
  <si>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</si>
  <si>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</si>
  <si>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</si>
  <si>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</si>
  <si>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</si>
  <si>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</si>
  <si>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</si>
  <si>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</si>
  <si>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</si>
  <si>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</si>
  <si>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</si>
  <si>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</si>
  <si>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</si>
  <si>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</si>
  <si>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</si>
  <si>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</si>
  <si>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</si>
  <si>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</si>
  <si>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</si>
  <si>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</si>
  <si>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</si>
  <si>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</si>
  <si>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</si>
  <si>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</si>
  <si>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</si>
  <si>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</si>
  <si>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</si>
  <si>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</si>
  <si>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</si>
  <si>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</si>
  <si>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</si>
  <si>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</si>
  <si>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</si>
  <si>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</si>
  <si>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</si>
  <si>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</si>
  <si>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</si>
  <si>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</si>
  <si>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</si>
  <si>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</si>
  <si>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</si>
  <si>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</si>
  <si>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</si>
  <si>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</si>
  <si>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</si>
  <si>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</si>
  <si>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</si>
  <si>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</si>
  <si>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</si>
  <si>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</si>
  <si>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</si>
  <si>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</si>
  <si>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</si>
  <si>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</si>
  <si>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</si>
  <si>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</si>
  <si>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</si>
  <si>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</si>
  <si>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</si>
  <si>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</si>
  <si>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</si>
  <si>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</si>
  <si>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</si>
  <si>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</si>
  <si>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</si>
  <si>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</si>
  <si>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</si>
  <si>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</si>
  <si>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</si>
  <si>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</si>
  <si>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</si>
  <si>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</si>
  <si>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</si>
  <si>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</si>
  <si>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</si>
  <si>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</si>
  <si>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</si>
  <si>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</si>
  <si>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</si>
  <si>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</si>
  <si>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</si>
  <si>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</si>
  <si>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</si>
  <si>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</si>
  <si>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</si>
  <si>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</si>
  <si>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</si>
  <si>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</si>
  <si>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</si>
  <si>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</si>
  <si>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</si>
  <si>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</si>
  <si>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</si>
  <si>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</si>
  <si>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</si>
  <si>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</si>
  <si>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</si>
  <si>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</si>
  <si>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</si>
  <si>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</si>
  <si>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</si>
  <si>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</si>
  <si>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</si>
  <si>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</si>
  <si>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</si>
  <si>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</si>
  <si>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</si>
  <si>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</si>
  <si>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</si>
  <si>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</si>
  <si>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</si>
  <si>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</si>
  <si>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</si>
  <si>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</si>
  <si>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</si>
  <si>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</si>
  <si>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</si>
  <si>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</si>
  <si>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</si>
  <si>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</si>
  <si>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</si>
  <si>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</si>
  <si>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</si>
  <si>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</si>
  <si>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</si>
  <si>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</si>
  <si>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</si>
  <si>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</si>
  <si>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</si>
  <si>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</si>
  <si>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</si>
  <si>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</si>
  <si>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</si>
  <si>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</si>
  <si>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</si>
  <si>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</si>
  <si>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</si>
  <si>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</si>
  <si>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</si>
  <si>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</si>
  <si>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</si>
  <si>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</si>
  <si>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</si>
  <si>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</si>
  <si>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</si>
  <si>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</si>
  <si>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</si>
  <si>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</si>
  <si>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</si>
  <si>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</si>
  <si>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</si>
  <si>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</si>
  <si>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</si>
  <si>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</si>
  <si>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</si>
  <si>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</si>
  <si>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</si>
  <si>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</si>
  <si>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</si>
  <si>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</si>
  <si>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</si>
  <si>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</si>
  <si>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</si>
  <si>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</si>
  <si>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</si>
  <si>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</si>
  <si>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</si>
  <si>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</si>
  <si>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</si>
  <si>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</si>
  <si>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</si>
  <si>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</si>
  <si>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</si>
  <si>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</si>
  <si>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</si>
  <si>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</si>
  <si>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</si>
  <si>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</si>
  <si>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</si>
  <si>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</si>
  <si>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</si>
  <si>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</si>
  <si>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</si>
  <si>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</si>
  <si>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</si>
  <si>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</si>
  <si>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</si>
  <si>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</si>
  <si>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</si>
  <si>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</si>
  <si>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</si>
  <si>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</si>
  <si>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</si>
  <si>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</si>
  <si>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</si>
  <si>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</si>
  <si>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</si>
  <si>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</si>
  <si>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</si>
  <si>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</si>
  <si>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</si>
  <si>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</si>
  <si>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</si>
  <si>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</si>
  <si>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</si>
  <si>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</si>
  <si>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</si>
  <si>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</si>
  <si>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</si>
  <si>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</si>
  <si>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</si>
  <si>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</si>
  <si>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</si>
  <si>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</si>
  <si>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</si>
  <si>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</si>
  <si>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</si>
  <si>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</si>
  <si>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</si>
  <si>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</si>
  <si>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</si>
  <si>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</si>
  <si>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</si>
  <si>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</si>
  <si>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</si>
  <si>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</si>
  <si>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</si>
  <si>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</si>
  <si>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</si>
  <si>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</si>
  <si>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</si>
  <si>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</si>
  <si>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</si>
  <si>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</si>
  <si>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</si>
  <si>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</si>
  <si>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</si>
  <si>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</si>
  <si>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</si>
  <si>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</si>
  <si>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</si>
  <si>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</si>
  <si>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</si>
  <si>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</si>
  <si>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</si>
  <si>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</si>
  <si>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</si>
  <si>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</si>
  <si>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</si>
  <si>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</si>
  <si>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</si>
  <si>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</si>
  <si>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</si>
  <si>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</si>
  <si>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</si>
  <si>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</si>
  <si>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</si>
  <si>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</si>
  <si>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</si>
  <si>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</si>
  <si>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</si>
  <si>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</si>
  <si>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</si>
  <si>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</si>
  <si>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</si>
  <si>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</si>
  <si>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</si>
  <si>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</si>
  <si>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</si>
  <si>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</si>
  <si>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</si>
  <si>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</si>
  <si>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</si>
  <si>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</si>
  <si>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</si>
  <si>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</si>
  <si>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</si>
  <si>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</si>
  <si>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</si>
  <si>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</si>
  <si>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</si>
  <si>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</si>
  <si>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</si>
  <si>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</si>
  <si>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</si>
  <si>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</si>
  <si>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</si>
  <si>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</si>
  <si>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</si>
  <si>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</si>
  <si>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</si>
  <si>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</si>
  <si>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</si>
  <si>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</si>
  <si>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</si>
  <si>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</si>
  <si>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</si>
  <si>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</si>
  <si>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</si>
  <si>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</si>
  <si>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</si>
  <si>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</si>
  <si>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</si>
  <si>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</si>
  <si>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</si>
  <si>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</si>
  <si>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</si>
  <si>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</si>
  <si>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</si>
  <si>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</si>
  <si>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</si>
  <si>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</si>
  <si>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</si>
  <si>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</si>
  <si>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</si>
  <si>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</si>
  <si>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</si>
  <si>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</si>
  <si>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</si>
  <si>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</si>
  <si>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</si>
  <si>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</si>
  <si>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</si>
  <si>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</si>
  <si>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</si>
  <si>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</si>
  <si>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</si>
  <si>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</si>
  <si>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</si>
  <si>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</si>
  <si>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</si>
  <si>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</si>
  <si>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</si>
  <si>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</si>
  <si>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</si>
  <si>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</si>
  <si>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</si>
  <si>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</si>
  <si>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</si>
  <si>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</si>
  <si>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</si>
  <si>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</si>
  <si>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</si>
  <si>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</si>
  <si>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</si>
  <si>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</si>
  <si>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</si>
  <si>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</si>
  <si>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</si>
  <si>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</si>
  <si>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</si>
  <si>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</si>
  <si>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</si>
  <si>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</si>
  <si>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</si>
  <si>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</si>
  <si>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</si>
  <si>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</si>
  <si>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</si>
  <si>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</si>
  <si>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</si>
  <si>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</si>
  <si>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</si>
  <si>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</si>
  <si>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</si>
  <si>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</si>
  <si>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</si>
  <si>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</si>
  <si>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</si>
  <si>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</si>
  <si>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</si>
  <si>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</si>
  <si>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</si>
  <si>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</si>
  <si>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</si>
  <si>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</si>
  <si>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</si>
  <si>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</si>
  <si>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</si>
  <si>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</si>
  <si>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</si>
  <si>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</si>
  <si>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</si>
  <si>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</si>
  <si>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</si>
  <si>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</si>
  <si>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</si>
  <si>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</si>
  <si>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</si>
  <si>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</si>
  <si>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</si>
  <si>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</si>
  <si>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</si>
  <si>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</si>
  <si>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</si>
  <si>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</si>
  <si>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</si>
  <si>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</si>
  <si>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</si>
  <si>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</si>
  <si>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</si>
  <si>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</si>
  <si>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</si>
  <si>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</si>
  <si>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</si>
  <si>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</si>
  <si>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</si>
  <si>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</si>
  <si>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</si>
  <si>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</si>
  <si>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</si>
  <si>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</si>
  <si>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</si>
  <si>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</si>
  <si>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</si>
  <si>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</si>
  <si>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</si>
  <si>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</si>
  <si>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</si>
  <si>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</si>
  <si>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</si>
  <si>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</si>
  <si>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</si>
  <si>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</si>
  <si>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</si>
  <si>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</si>
  <si>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</si>
  <si>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</si>
  <si>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</si>
  <si>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</si>
  <si>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</si>
  <si>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</si>
  <si>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</si>
  <si>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</si>
  <si>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</si>
  <si>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</si>
  <si>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</si>
  <si>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</si>
  <si>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</si>
  <si>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</si>
  <si>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</si>
  <si>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</si>
  <si>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</si>
  <si>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</si>
  <si>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</si>
  <si>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</si>
  <si>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</si>
  <si>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</si>
  <si>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</si>
  <si>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</si>
  <si>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</si>
  <si>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</si>
  <si>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</si>
  <si>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</si>
  <si>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</si>
  <si>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</si>
  <si>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</si>
  <si>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</si>
  <si>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</si>
  <si>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</si>
  <si>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</si>
  <si>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</si>
  <si>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</si>
  <si>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</si>
  <si>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</si>
  <si>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</si>
  <si>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</si>
  <si>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</si>
  <si>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</si>
  <si>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</si>
  <si>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</si>
  <si>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</si>
  <si>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</si>
  <si>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</si>
  <si>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</si>
  <si>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</si>
  <si>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</si>
  <si>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</si>
  <si>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</si>
  <si>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</si>
  <si>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</si>
  <si>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</si>
  <si>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</si>
  <si>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</si>
  <si>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</si>
  <si>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</si>
  <si>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</si>
  <si>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</si>
  <si>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</si>
  <si>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</si>
  <si>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</si>
  <si>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</si>
  <si>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</si>
  <si>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</si>
  <si>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</si>
  <si>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</si>
  <si>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</si>
  <si>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</si>
  <si>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</si>
  <si>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</si>
  <si>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</si>
  <si>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</si>
  <si>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</si>
  <si>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</si>
  <si>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</si>
  <si>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</si>
  <si>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</si>
  <si>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</si>
  <si>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</si>
  <si>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</si>
  <si>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</si>
  <si>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</si>
  <si>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</si>
  <si>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</si>
  <si>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</si>
  <si>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</si>
  <si>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</si>
  <si>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</si>
  <si>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</si>
  <si>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</si>
  <si>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</si>
  <si>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</si>
  <si>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</si>
  <si>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</si>
  <si>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</si>
  <si>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</si>
  <si>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</si>
  <si>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</si>
  <si>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</si>
  <si>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</si>
  <si>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</si>
  <si>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</si>
  <si>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</si>
  <si>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</si>
  <si>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</si>
  <si>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</si>
  <si>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</si>
  <si>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</si>
  <si>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</si>
  <si>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</si>
  <si>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</si>
  <si>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</si>
  <si>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</si>
  <si>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</si>
  <si>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</si>
  <si>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</si>
  <si>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</si>
  <si>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</si>
  <si>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</si>
  <si>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</si>
  <si>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</si>
  <si>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</si>
  <si>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</si>
  <si>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</si>
  <si>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</si>
  <si>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</si>
  <si>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</si>
  <si>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</si>
  <si>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</si>
  <si>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</si>
  <si>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</si>
  <si>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</si>
  <si>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</si>
  <si>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</si>
  <si>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</si>
  <si>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</si>
  <si>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</si>
  <si>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</si>
  <si>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</si>
  <si>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</si>
  <si>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</si>
  <si>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</si>
  <si>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</si>
  <si>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</si>
  <si>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</si>
  <si>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</si>
  <si>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</si>
  <si>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</si>
  <si>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</si>
  <si>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</si>
  <si>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</si>
  <si>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</si>
  <si>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</si>
  <si>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</si>
  <si>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</si>
  <si>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</si>
  <si>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</si>
  <si>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</si>
  <si>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</si>
  <si>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</si>
  <si>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</si>
  <si>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</si>
  <si>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</si>
  <si>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</si>
  <si>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</si>
  <si>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</si>
  <si>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</si>
  <si>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</si>
  <si>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</si>
  <si>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</si>
  <si>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</si>
  <si>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</si>
  <si>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</si>
  <si>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</si>
  <si>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</si>
  <si>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</si>
  <si>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</si>
  <si>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</si>
  <si>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</si>
  <si>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</si>
  <si>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</si>
  <si>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</si>
  <si>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</si>
  <si>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</si>
  <si>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</si>
  <si>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</si>
  <si>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</si>
  <si>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</si>
  <si>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</si>
  <si>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</si>
  <si>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</si>
  <si>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</si>
  <si>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</si>
  <si>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</si>
  <si>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</si>
  <si>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</si>
  <si>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</si>
  <si>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</si>
  <si>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</si>
  <si>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</si>
  <si>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</si>
  <si>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</si>
  <si>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</si>
  <si>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</si>
  <si>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</si>
  <si>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</si>
  <si>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</si>
  <si>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</si>
  <si>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</si>
  <si>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</si>
  <si>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</si>
  <si>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</si>
  <si>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</si>
  <si>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</si>
  <si>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</si>
  <si>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</si>
  <si>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</si>
  <si>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</si>
  <si>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</si>
  <si>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</si>
  <si>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</si>
  <si>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</si>
  <si>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</si>
  <si>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</si>
  <si>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</si>
  <si>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</si>
  <si>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</si>
  <si>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</si>
  <si>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</si>
  <si>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</si>
  <si>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</si>
  <si>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</si>
  <si>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</si>
  <si>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</si>
  <si>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</si>
  <si>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</si>
  <si>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</si>
  <si>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</si>
  <si>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</si>
  <si>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</si>
  <si>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</si>
  <si>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</si>
  <si>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</si>
  <si>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</si>
  <si>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</si>
  <si>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</si>
  <si>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</si>
  <si>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</si>
  <si>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</si>
  <si>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</si>
  <si>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</si>
  <si>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</si>
  <si>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</si>
  <si>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</si>
  <si>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</si>
  <si>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</si>
  <si>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</si>
  <si>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</si>
  <si>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</si>
  <si>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</si>
  <si>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</si>
  <si>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</si>
  <si>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</si>
  <si>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</si>
  <si>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</si>
  <si>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</si>
  <si>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</si>
  <si>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</si>
  <si>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</si>
  <si>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</si>
  <si>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</si>
  <si>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</si>
  <si>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</si>
  <si>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</si>
  <si>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</si>
  <si>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</si>
  <si>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</si>
  <si>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</si>
  <si>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</si>
  <si>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</si>
  <si>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</si>
  <si>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</si>
  <si>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</si>
  <si>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</si>
  <si>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</si>
  <si>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</si>
  <si>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</si>
  <si>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</si>
  <si>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</si>
  <si>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</si>
  <si>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</si>
  <si>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</si>
  <si>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</si>
  <si>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</si>
  <si>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</si>
  <si>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</si>
  <si>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</si>
  <si>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</si>
  <si>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</si>
  <si>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</si>
  <si>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</si>
  <si>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</si>
  <si>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</si>
  <si>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</si>
  <si>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</si>
  <si>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</si>
  <si>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</si>
  <si>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</si>
  <si>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</si>
  <si>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</si>
  <si>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</si>
  <si>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</si>
  <si>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</si>
  <si>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</si>
  <si>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</si>
  <si>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</si>
  <si>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</si>
  <si>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</si>
  <si>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</si>
  <si>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</si>
  <si>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</si>
  <si>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</si>
  <si>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</si>
  <si>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</si>
  <si>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</si>
  <si>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</si>
  <si>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</si>
  <si>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</si>
  <si>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</si>
  <si>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</si>
  <si>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</si>
  <si>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</si>
  <si>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</si>
  <si>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</si>
  <si>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</si>
  <si>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</si>
  <si>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</si>
  <si>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</si>
  <si>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</si>
  <si>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</si>
  <si>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</si>
  <si>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</si>
  <si>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</si>
  <si>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</si>
  <si>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</si>
  <si>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</si>
  <si>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</si>
  <si>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</si>
  <si>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</si>
  <si>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</si>
  <si>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</si>
  <si>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</si>
  <si>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</si>
  <si>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</si>
  <si>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</si>
  <si>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</si>
  <si>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</si>
  <si>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</si>
  <si>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</si>
  <si>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</si>
  <si>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</si>
  <si>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</si>
  <si>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</si>
  <si>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</si>
  <si>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</si>
  <si>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</si>
  <si>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</si>
  <si>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</si>
  <si>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</si>
  <si>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</si>
  <si>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</si>
  <si>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</si>
  <si>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</si>
  <si>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</si>
  <si>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</si>
  <si>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</si>
  <si>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</si>
  <si>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</si>
  <si>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</si>
  <si>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</si>
  <si>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</si>
  <si>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</si>
  <si>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</si>
  <si>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</si>
  <si>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</si>
  <si>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</si>
  <si>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</si>
  <si>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</si>
  <si>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</si>
  <si>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</si>
  <si>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</si>
  <si>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</si>
  <si>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</si>
  <si>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</si>
  <si>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</si>
  <si>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</si>
  <si>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</si>
  <si>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</si>
  <si>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</si>
  <si>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</si>
  <si>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</si>
  <si>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</si>
  <si>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</si>
  <si>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</si>
  <si>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</si>
  <si>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</si>
  <si>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</si>
  <si>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</si>
  <si>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</si>
  <si>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</si>
  <si>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</si>
  <si>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</si>
  <si>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</si>
  <si>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</si>
  <si>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</si>
  <si>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</si>
  <si>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</si>
  <si>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</si>
  <si>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</si>
  <si>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</si>
  <si>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</si>
  <si>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</si>
  <si>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</si>
  <si>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</si>
  <si>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</si>
  <si>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</si>
  <si>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</si>
  <si>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</si>
  <si>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</si>
  <si>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</si>
  <si>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</si>
  <si>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</si>
  <si>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</si>
  <si>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</si>
  <si>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</si>
  <si>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</si>
  <si>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</si>
  <si>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</si>
  <si>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</si>
  <si>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</si>
  <si>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</si>
  <si>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</si>
  <si>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</si>
  <si>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</si>
  <si>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</si>
  <si>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</si>
  <si>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</si>
  <si>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</si>
  <si>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</si>
  <si>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</si>
  <si>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</si>
  <si>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</si>
  <si>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</si>
  <si>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</si>
  <si>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</si>
  <si>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</si>
  <si>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</si>
  <si>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</si>
  <si>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</si>
  <si>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</si>
  <si>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</si>
  <si>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</si>
  <si>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</si>
  <si>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</si>
  <si>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</si>
  <si>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</si>
  <si>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</si>
  <si>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</si>
  <si>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</si>
  <si>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</si>
  <si>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</si>
  <si>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</si>
  <si>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</si>
  <si>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</si>
  <si>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</si>
  <si>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</si>
  <si>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</si>
  <si>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</si>
  <si>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</si>
  <si>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</si>
  <si>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</si>
  <si>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</si>
  <si>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</si>
  <si>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</si>
  <si>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</si>
  <si>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</si>
  <si>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</si>
  <si>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</si>
  <si>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</si>
  <si>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</si>
  <si>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</si>
  <si>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</si>
  <si>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</si>
  <si>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</si>
  <si>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</si>
  <si>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</si>
  <si>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</si>
  <si>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</si>
  <si>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</si>
  <si>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</si>
  <si>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</si>
  <si>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</si>
  <si>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</si>
  <si>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</si>
  <si>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</si>
  <si>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</si>
  <si>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</si>
  <si>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</si>
  <si>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</si>
  <si>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</si>
  <si>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</si>
  <si>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</si>
  <si>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</si>
  <si>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</si>
  <si>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</si>
  <si>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</si>
  <si>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</si>
  <si>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</si>
  <si>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</si>
  <si>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</si>
  <si>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</si>
  <si>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</si>
  <si>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</si>
  <si>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</si>
  <si>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</si>
  <si>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</si>
  <si>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</si>
  <si>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</si>
  <si>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</si>
  <si>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</si>
  <si>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</si>
  <si>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</si>
  <si>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</si>
  <si>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</si>
  <si>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</si>
  <si>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</si>
  <si>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</si>
  <si>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</si>
  <si>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</si>
  <si>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</si>
  <si>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</si>
  <si>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</si>
  <si>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</si>
  <si>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</si>
  <si>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</si>
  <si>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</si>
  <si>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</si>
  <si>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</si>
  <si>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</si>
  <si>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</si>
  <si>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</si>
  <si>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</si>
  <si>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</si>
  <si>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</si>
  <si>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</si>
  <si>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</si>
  <si>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</si>
  <si>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</si>
  <si>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</si>
  <si>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</si>
  <si>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</si>
  <si>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</si>
  <si>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</si>
  <si>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</si>
  <si>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</si>
  <si>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</si>
  <si>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</si>
  <si>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</si>
  <si>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</si>
  <si>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</si>
  <si>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</si>
  <si>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</si>
  <si>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</si>
  <si>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</si>
  <si>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</si>
  <si>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</si>
  <si>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</si>
  <si>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</si>
  <si>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</si>
  <si>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</si>
  <si>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</si>
  <si>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</si>
  <si>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</si>
  <si>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</si>
  <si>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</si>
  <si>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</si>
  <si>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</si>
  <si>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</si>
  <si>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</si>
  <si>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</si>
  <si>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</si>
  <si>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</si>
  <si>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</si>
  <si>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</si>
  <si>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</si>
  <si>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</si>
  <si>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</si>
  <si>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</si>
  <si>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</si>
  <si>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</si>
  <si>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</si>
  <si>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</si>
  <si>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</si>
  <si>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</si>
  <si>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</si>
  <si>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</si>
  <si>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</si>
  <si>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</si>
  <si>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</si>
  <si>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</si>
  <si>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</si>
  <si>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</si>
  <si>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</si>
  <si>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</si>
  <si>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</si>
  <si>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</si>
  <si>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</si>
  <si>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</si>
  <si>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</si>
  <si>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</si>
  <si>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</si>
  <si>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</si>
  <si>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</si>
  <si>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</si>
  <si>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</si>
  <si>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</si>
  <si>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</si>
  <si>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</si>
  <si>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</si>
  <si>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</si>
  <si>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</si>
  <si>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</si>
  <si>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</si>
  <si>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</si>
  <si>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</si>
  <si>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</si>
  <si>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</si>
  <si>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</si>
  <si>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</si>
  <si>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</si>
  <si>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</si>
  <si>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</si>
  <si>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</si>
  <si>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</si>
  <si>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</si>
  <si>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</si>
  <si>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</si>
  <si>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</si>
  <si>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</si>
  <si>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</si>
  <si>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</si>
  <si>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</si>
  <si>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</si>
  <si>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</si>
  <si>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</si>
  <si>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</si>
  <si>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</si>
  <si>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</si>
  <si>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</si>
  <si>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</si>
  <si>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</si>
  <si>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</si>
  <si>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</si>
  <si>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</si>
  <si>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</si>
  <si>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</si>
  <si>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</si>
  <si>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</si>
  <si>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</si>
  <si>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</si>
  <si>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</si>
  <si>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</si>
  <si>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</si>
  <si>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</si>
  <si>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</si>
  <si>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</si>
  <si>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</si>
  <si>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</si>
  <si>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</si>
  <si>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</si>
  <si>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</si>
  <si>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</si>
  <si>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</si>
  <si>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</si>
  <si>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</si>
  <si>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</si>
  <si>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</si>
  <si>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</si>
  <si>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</si>
  <si>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</si>
  <si>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</si>
  <si>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</si>
  <si>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</si>
  <si>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</si>
  <si>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</si>
  <si>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</si>
  <si>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</si>
  <si>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</si>
  <si>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</si>
  <si>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</si>
  <si>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</si>
  <si>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</si>
  <si>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</si>
  <si>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</si>
  <si>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</si>
  <si>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</si>
  <si>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</si>
  <si>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</si>
  <si>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</si>
  <si>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</si>
  <si>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</si>
  <si>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</si>
  <si>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</si>
  <si>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</si>
  <si>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</si>
  <si>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</si>
  <si>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</si>
  <si>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</si>
  <si>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</si>
  <si>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</si>
  <si>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</si>
  <si>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</si>
  <si>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</si>
  <si>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</si>
  <si>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</si>
  <si>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</si>
  <si>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</si>
  <si>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</si>
  <si>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</si>
  <si>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</si>
  <si>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</si>
  <si>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</si>
  <si>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</si>
  <si>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</si>
  <si>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</si>
  <si>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</si>
  <si>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</si>
  <si>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</si>
  <si>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</si>
  <si>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</si>
  <si>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</si>
  <si>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</si>
  <si>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</si>
  <si>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</si>
  <si>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</si>
  <si>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</si>
  <si>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</si>
  <si>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</si>
  <si>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</si>
  <si>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</si>
  <si>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</si>
  <si>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</si>
  <si>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</si>
  <si>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</si>
  <si>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</si>
  <si>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</si>
  <si>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</si>
  <si>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</si>
  <si>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</si>
  <si>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</si>
  <si>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</si>
  <si>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</si>
  <si>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</si>
  <si>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</si>
  <si>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</si>
  <si>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</si>
  <si>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</si>
  <si>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</si>
  <si>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</si>
  <si>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</si>
  <si>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</si>
  <si>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</si>
  <si>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</si>
  <si>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</si>
  <si>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</si>
  <si>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</si>
  <si>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</si>
  <si>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</si>
  <si>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</si>
  <si>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</si>
  <si>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</si>
  <si>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</si>
  <si>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</si>
  <si>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</si>
  <si>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</si>
  <si>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</si>
  <si>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</si>
  <si>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</si>
  <si>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</si>
  <si>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</si>
  <si>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</si>
  <si>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</si>
  <si>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</si>
  <si>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</si>
  <si>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</si>
  <si>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</si>
  <si>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</si>
  <si>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</si>
  <si>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</si>
  <si>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</si>
  <si>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</si>
  <si>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</si>
  <si>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</si>
  <si>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</si>
  <si>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</si>
  <si>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</si>
  <si>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</si>
  <si>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</si>
  <si>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</si>
  <si>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</si>
  <si>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</si>
  <si>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</si>
  <si>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</si>
  <si>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</si>
  <si>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</si>
  <si>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</si>
  <si>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</si>
  <si>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</si>
  <si>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</si>
  <si>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</si>
  <si>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</si>
  <si>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</si>
  <si>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</si>
  <si>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</si>
  <si>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</si>
  <si>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</si>
  <si>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</si>
  <si>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</si>
  <si>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</si>
  <si>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</si>
  <si>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</si>
  <si>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</si>
  <si>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</si>
  <si>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</si>
  <si>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</si>
  <si>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</si>
  <si>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</si>
  <si>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</si>
  <si>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</si>
  <si>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</si>
  <si>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</si>
  <si>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</si>
  <si>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</si>
  <si>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</si>
  <si>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</si>
  <si>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</si>
  <si>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</si>
  <si>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</si>
  <si>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</si>
  <si>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</si>
  <si>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</si>
  <si>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</si>
  <si>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</si>
  <si>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</si>
  <si>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</si>
  <si>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</si>
  <si>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</si>
  <si>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</si>
  <si>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</si>
  <si>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</si>
  <si>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</si>
  <si>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</si>
  <si>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</si>
  <si>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</si>
  <si>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</si>
  <si>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</si>
  <si>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</si>
  <si>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</si>
  <si>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</si>
  <si>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</si>
  <si>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</si>
  <si>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</si>
  <si>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</si>
  <si>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</si>
  <si>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</si>
  <si>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</si>
  <si>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</si>
  <si>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</si>
  <si>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</si>
  <si>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</si>
  <si>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</si>
  <si>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</si>
  <si>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</si>
  <si>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</si>
  <si>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</si>
  <si>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</si>
  <si>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</si>
  <si>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</si>
  <si>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</si>
  <si>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</si>
  <si>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</si>
  <si>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</si>
  <si>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</si>
  <si>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</si>
  <si>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</si>
  <si>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</si>
  <si>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</si>
  <si>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</si>
  <si>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</si>
  <si>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</si>
  <si>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</si>
  <si>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</si>
  <si>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</si>
  <si>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</si>
  <si>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</si>
  <si>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</si>
  <si>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</si>
  <si>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</si>
  <si>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</si>
  <si>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</si>
  <si>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</si>
  <si>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</si>
  <si>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</si>
  <si>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</si>
  <si>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</si>
  <si>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</si>
  <si>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</si>
  <si>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</si>
  <si>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</si>
  <si>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</si>
  <si>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</si>
  <si>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</si>
  <si>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</si>
  <si>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</si>
  <si>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</si>
  <si>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</si>
  <si>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</si>
  <si>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</si>
  <si>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</si>
  <si>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</si>
  <si>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</si>
  <si>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</si>
  <si>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</si>
  <si>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</si>
  <si>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</si>
  <si>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</si>
  <si>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</si>
  <si>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</si>
  <si>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</si>
  <si>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</si>
  <si>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</si>
  <si>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</si>
  <si>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</si>
  <si>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</si>
  <si>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</si>
  <si>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</si>
  <si>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</si>
  <si>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</si>
  <si>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</si>
  <si>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</si>
  <si>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</si>
  <si>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</si>
  <si>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</si>
  <si>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</si>
  <si>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</si>
  <si>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</si>
  <si>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</si>
  <si>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</si>
  <si>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</si>
  <si>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</si>
  <si>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</si>
  <si>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</si>
  <si>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</si>
  <si>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</si>
  <si>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</si>
  <si>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</si>
  <si>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</si>
  <si>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</si>
  <si>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</si>
  <si>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</si>
  <si>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</si>
  <si>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</si>
  <si>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</si>
  <si>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</si>
  <si>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</si>
  <si>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</si>
  <si>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</si>
  <si>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</si>
  <si>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</si>
  <si>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</si>
  <si>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</si>
  <si>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</si>
  <si>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</si>
  <si>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</si>
  <si>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</si>
  <si>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</si>
  <si>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</si>
  <si>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</si>
  <si>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</si>
  <si>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</si>
  <si>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</si>
  <si>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</si>
  <si>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</si>
  <si>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</si>
  <si>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</si>
  <si>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</si>
  <si>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</si>
  <si>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</si>
  <si>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</si>
  <si>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</si>
  <si>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</si>
  <si>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</si>
  <si>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</si>
  <si>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</si>
  <si>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</si>
  <si>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</si>
  <si>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</si>
  <si>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</si>
  <si>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</si>
  <si>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</si>
  <si>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</si>
  <si>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</si>
  <si>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</si>
  <si>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</si>
  <si>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</si>
  <si>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</si>
  <si>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</si>
  <si>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</si>
  <si>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</si>
  <si>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</si>
  <si>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</si>
  <si>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</si>
  <si>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</si>
  <si>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</si>
  <si>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</si>
  <si>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</si>
  <si>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</si>
  <si>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</si>
  <si>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</si>
  <si>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</si>
  <si>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</si>
  <si>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</si>
  <si>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</si>
  <si>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</si>
  <si>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</si>
  <si>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</si>
  <si>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</si>
  <si>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</si>
  <si>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</si>
  <si>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</si>
  <si>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</si>
  <si>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</si>
  <si>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</si>
  <si>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</si>
  <si>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</si>
  <si>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</si>
  <si>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</si>
  <si>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</si>
  <si>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</si>
  <si>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</si>
  <si>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</si>
  <si>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</si>
  <si>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</si>
  <si>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</si>
  <si>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</si>
  <si>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</si>
  <si>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</si>
  <si>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</si>
  <si>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</si>
  <si>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</si>
  <si>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</si>
  <si>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</si>
  <si>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</si>
  <si>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</si>
  <si>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</si>
  <si>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</si>
  <si>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</si>
  <si>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</si>
  <si>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</si>
  <si>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</si>
  <si>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</si>
  <si>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</si>
  <si>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</si>
  <si>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</si>
  <si>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</si>
  <si>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</si>
  <si>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</si>
  <si>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</si>
  <si>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</si>
  <si>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</si>
  <si>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</si>
  <si>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</si>
  <si>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</si>
  <si>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</si>
  <si>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</si>
  <si>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</si>
  <si>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</si>
  <si>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</si>
  <si>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</si>
  <si>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</si>
  <si>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</si>
  <si>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</si>
  <si>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</si>
  <si>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</si>
  <si>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</si>
  <si>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</si>
  <si>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</si>
  <si>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</si>
  <si>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</si>
  <si>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</si>
  <si>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</si>
  <si>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</si>
  <si>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</si>
  <si>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</si>
  <si>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</si>
  <si>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</si>
  <si>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</si>
  <si>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</si>
  <si>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</si>
  <si>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</si>
  <si>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</si>
  <si>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</si>
  <si>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</si>
  <si>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</si>
  <si>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</si>
  <si>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</si>
  <si>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</si>
  <si>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</si>
  <si>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</si>
  <si>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</si>
  <si>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</si>
  <si>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</si>
  <si>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</si>
  <si>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</si>
  <si>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</si>
  <si>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</si>
  <si>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</si>
  <si>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</si>
  <si>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</si>
  <si>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</si>
  <si>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</si>
  <si>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</si>
  <si>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</si>
  <si>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</si>
  <si>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</si>
  <si>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</si>
  <si>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</si>
  <si>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</si>
  <si>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</si>
  <si>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</si>
  <si>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</si>
  <si>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</si>
  <si>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</si>
  <si>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</si>
  <si>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</si>
  <si>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</si>
  <si>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</si>
  <si>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</si>
  <si>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</si>
  <si>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</si>
  <si>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</si>
  <si>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</si>
  <si>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</si>
  <si>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</si>
  <si>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</si>
  <si>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</si>
  <si>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</si>
  <si>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</si>
  <si>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</si>
  <si>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</si>
  <si>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</si>
  <si>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</si>
  <si>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</si>
  <si>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</si>
  <si>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</si>
  <si>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</si>
  <si>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</si>
  <si>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</si>
  <si>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</si>
  <si>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</si>
  <si>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</si>
  <si>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</si>
  <si>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</si>
  <si>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</si>
  <si>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</si>
  <si>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</si>
  <si>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</si>
  <si>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</si>
  <si>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</si>
  <si>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</si>
  <si>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</si>
  <si>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</si>
  <si>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</si>
  <si>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</si>
  <si>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</si>
  <si>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</si>
  <si>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</si>
  <si>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</si>
  <si>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</si>
  <si>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</si>
  <si>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</si>
  <si>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</si>
  <si>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</si>
  <si>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</si>
  <si>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</si>
  <si>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</si>
  <si>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</si>
  <si>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</si>
  <si>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</si>
  <si>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</si>
  <si>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</si>
  <si>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</si>
  <si>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</si>
  <si>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</si>
  <si>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</si>
  <si>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</si>
  <si>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</si>
  <si>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</si>
  <si>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</si>
  <si>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</si>
  <si>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</si>
  <si>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</si>
  <si>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</si>
  <si>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</si>
  <si>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</si>
  <si>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</si>
  <si>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</si>
  <si>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</si>
  <si>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</si>
  <si>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</si>
  <si>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</si>
  <si>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</si>
  <si>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</si>
  <si>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</si>
  <si>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</si>
  <si>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</si>
  <si>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</si>
  <si>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</si>
  <si>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</si>
  <si>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</si>
  <si>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</si>
  <si>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</si>
  <si>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</si>
  <si>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</si>
  <si>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</si>
  <si>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</si>
  <si>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</si>
  <si>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</si>
  <si>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</si>
  <si>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</si>
  <si>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</si>
  <si>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</si>
  <si>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</si>
  <si>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</si>
  <si>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</si>
  <si>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</si>
  <si>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</si>
  <si>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</si>
  <si>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</si>
  <si>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</si>
  <si>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</si>
  <si>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</si>
  <si>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</si>
  <si>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</si>
  <si>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</si>
  <si>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</si>
  <si>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</si>
  <si>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</si>
  <si>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</si>
  <si>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</si>
  <si>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</si>
  <si>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</si>
  <si>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</si>
  <si>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</si>
  <si>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</si>
  <si>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</si>
  <si>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</si>
  <si>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</si>
  <si>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</si>
  <si>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</si>
  <si>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</si>
  <si>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</si>
  <si>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</si>
  <si>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</si>
  <si>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</si>
  <si>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</si>
  <si>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</si>
  <si>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</si>
  <si>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</si>
  <si>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</si>
  <si>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</si>
  <si>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</si>
  <si>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</si>
  <si>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</si>
  <si>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</si>
  <si>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</si>
  <si>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</si>
  <si>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</si>
  <si>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</si>
  <si>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</si>
  <si>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</si>
  <si>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</si>
  <si>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</si>
  <si>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</si>
  <si>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</si>
  <si>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</si>
  <si>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</si>
  <si>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</si>
  <si>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</si>
  <si>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</si>
  <si>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</si>
  <si>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</si>
  <si>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</si>
  <si>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</si>
  <si>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</si>
  <si>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</si>
  <si>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</si>
  <si>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</si>
  <si>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</si>
  <si>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</si>
  <si>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</si>
  <si>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</si>
  <si>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</si>
  <si>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</si>
  <si>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</si>
  <si>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</si>
  <si>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</si>
  <si>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</si>
  <si>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</si>
  <si>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</si>
  <si>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</si>
  <si>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</si>
  <si>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</si>
  <si>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</si>
  <si>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</si>
  <si>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</si>
  <si>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</si>
  <si>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</si>
  <si>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</si>
  <si>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</si>
  <si>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</si>
  <si>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</si>
  <si>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</si>
  <si>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</si>
  <si>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</si>
  <si>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</si>
  <si>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</si>
  <si>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</si>
  <si>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</si>
  <si>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</si>
  <si>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</si>
  <si>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</si>
  <si>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</si>
  <si>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</si>
  <si>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</si>
  <si>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</si>
  <si>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</si>
  <si>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</si>
  <si>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</si>
  <si>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</si>
  <si>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</si>
  <si>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</si>
  <si>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</si>
  <si>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</si>
  <si>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</si>
  <si>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</si>
  <si>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</si>
  <si>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</si>
  <si>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</si>
  <si>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</si>
  <si>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</si>
  <si>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</si>
  <si>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</si>
  <si>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</si>
  <si>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</si>
  <si>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</si>
  <si>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</si>
  <si>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</si>
  <si>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</si>
  <si>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</si>
  <si>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</si>
  <si>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</si>
  <si>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</si>
  <si>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</si>
  <si>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</si>
  <si>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</si>
  <si>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</si>
  <si>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</si>
  <si>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</si>
  <si>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</si>
  <si>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</si>
  <si>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</si>
  <si>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</si>
  <si>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</si>
  <si>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</si>
  <si>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</si>
  <si>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</si>
  <si>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</si>
  <si>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</si>
  <si>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</si>
  <si>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</si>
  <si>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</si>
  <si>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</si>
  <si>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</si>
  <si>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</si>
  <si>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</si>
  <si>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</si>
  <si>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</si>
  <si>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</si>
  <si>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</si>
  <si>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</si>
  <si>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</si>
  <si>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</si>
  <si>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</si>
  <si>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</si>
  <si>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</si>
  <si>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</si>
  <si>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</si>
  <si>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</si>
  <si>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</si>
  <si>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</si>
  <si>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</si>
  <si>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</si>
  <si>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</si>
  <si>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</si>
  <si>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</si>
  <si>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</si>
  <si>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</si>
  <si>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</si>
  <si>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</si>
  <si>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</si>
  <si>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</si>
  <si>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</si>
  <si>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</si>
  <si>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</si>
  <si>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</si>
  <si>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</si>
  <si>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</si>
  <si>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</si>
  <si>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</si>
  <si>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</si>
  <si>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</si>
  <si>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</si>
  <si>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</si>
  <si>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</si>
  <si>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</si>
  <si>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</si>
  <si>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</si>
  <si>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</si>
  <si>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</si>
  <si>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</si>
  <si>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</si>
  <si>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</si>
  <si>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</si>
  <si>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</si>
  <si>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</si>
  <si>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</si>
  <si>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</si>
  <si>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</si>
  <si>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</si>
  <si>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</si>
  <si>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</si>
  <si>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</si>
  <si>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</si>
  <si>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</si>
  <si>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</si>
  <si>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</si>
  <si>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</si>
  <si>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</si>
  <si>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</si>
  <si>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</si>
  <si>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</si>
  <si>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</si>
  <si>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</si>
  <si>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</si>
  <si>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</si>
  <si>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</si>
  <si>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</si>
  <si>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</si>
  <si>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</si>
  <si>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</si>
  <si>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</si>
  <si>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</si>
  <si>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</si>
  <si>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</si>
  <si>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</si>
  <si>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</si>
  <si>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</si>
  <si>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</si>
  <si>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</si>
  <si>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</si>
  <si>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</si>
  <si>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</si>
  <si>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</si>
  <si>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</si>
  <si>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</si>
  <si>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</si>
  <si>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</si>
  <si>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</si>
  <si>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</si>
  <si>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</si>
  <si>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</si>
  <si>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</si>
  <si>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</si>
  <si>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</si>
  <si>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</si>
  <si>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</si>
  <si>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</si>
  <si>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</si>
  <si>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</si>
  <si>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</si>
  <si>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</si>
  <si>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</si>
  <si>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</si>
  <si>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</si>
  <si>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</si>
  <si>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</si>
  <si>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</si>
  <si>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</si>
  <si>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</si>
  <si>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</si>
  <si>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</si>
  <si>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</si>
  <si>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</si>
  <si>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</si>
  <si>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</si>
  <si>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</si>
  <si>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</si>
  <si>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</si>
  <si>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</si>
  <si>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</si>
  <si>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</si>
  <si>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</si>
  <si>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</si>
  <si>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</si>
  <si>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</si>
  <si>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</si>
  <si>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</si>
  <si>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</si>
  <si>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</si>
  <si>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</si>
  <si>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</si>
  <si>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</si>
  <si>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</si>
  <si>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</si>
  <si>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</si>
  <si>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</si>
  <si>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</si>
  <si>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</si>
  <si>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</si>
  <si>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</si>
  <si>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</si>
  <si>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</si>
  <si>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</si>
  <si>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</si>
  <si>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</si>
  <si>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</si>
  <si>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</si>
  <si>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</si>
  <si>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</si>
  <si>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</si>
  <si>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</si>
  <si>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</si>
  <si>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</si>
  <si>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</si>
  <si>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</si>
  <si>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</si>
  <si>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</si>
  <si>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</si>
  <si>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</si>
  <si>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</si>
  <si>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</si>
  <si>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</si>
  <si>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</si>
  <si>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</si>
  <si>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</si>
  <si>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</si>
  <si>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</si>
  <si>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</si>
  <si>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</si>
  <si>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</si>
  <si>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</si>
  <si>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</si>
  <si>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</si>
  <si>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</si>
  <si>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</si>
  <si>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</si>
  <si>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</si>
  <si>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</si>
  <si>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</si>
  <si>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</si>
  <si>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</si>
  <si>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</si>
  <si>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</si>
  <si>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</si>
  <si>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</si>
  <si>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</si>
  <si>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</si>
  <si>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</si>
  <si>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</si>
  <si>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</si>
  <si>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</si>
  <si>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</si>
  <si>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</si>
  <si>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</si>
  <si>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</si>
  <si>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</si>
  <si>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</si>
  <si>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</si>
  <si>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</si>
  <si>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</si>
  <si>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</si>
  <si>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</si>
  <si>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</si>
  <si>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</si>
  <si>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</si>
  <si>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</si>
  <si>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</si>
  <si>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</si>
  <si>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</si>
  <si>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</si>
  <si>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</si>
  <si>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</si>
  <si>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</si>
  <si>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</si>
  <si>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</si>
  <si>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</si>
  <si>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</si>
  <si>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</si>
  <si>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</si>
  <si>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</si>
  <si>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</si>
  <si>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</si>
  <si>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</si>
  <si>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</si>
  <si>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</si>
  <si>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</si>
  <si>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</si>
  <si>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</si>
  <si>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</si>
  <si>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</si>
  <si>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</si>
  <si>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</si>
  <si>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</si>
  <si>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</si>
  <si>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</si>
  <si>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</si>
  <si>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</si>
  <si>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</si>
  <si>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</si>
  <si>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</si>
  <si>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</si>
  <si>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</si>
  <si>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</si>
  <si>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</si>
  <si>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</si>
  <si>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</si>
  <si>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</si>
  <si>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</si>
  <si>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</si>
  <si>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</si>
  <si>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</si>
  <si>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</si>
  <si>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</si>
  <si>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</si>
  <si>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</si>
  <si>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</si>
  <si>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</si>
  <si>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</si>
  <si>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</si>
  <si>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</si>
  <si>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</si>
  <si>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</si>
  <si>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</si>
  <si>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</si>
  <si>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</si>
  <si>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</si>
  <si>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</si>
  <si>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</si>
  <si>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</si>
  <si>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</si>
  <si>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</si>
  <si>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</si>
  <si>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</si>
  <si>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</si>
  <si>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</si>
  <si>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</si>
  <si>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</si>
  <si>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</si>
  <si>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</si>
  <si>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</si>
  <si>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</si>
  <si>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</si>
  <si>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</si>
  <si>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</si>
  <si>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</si>
  <si>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</si>
  <si>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</si>
  <si>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</si>
  <si>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</si>
  <si>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</si>
  <si>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</si>
  <si>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</si>
  <si>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</si>
  <si>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</si>
  <si>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</si>
  <si>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</si>
  <si>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</si>
  <si>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</si>
  <si>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</si>
  <si>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</si>
  <si>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</si>
  <si>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</si>
  <si>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</si>
  <si>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</si>
  <si>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</si>
  <si>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</si>
  <si>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</si>
  <si>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</si>
  <si>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</si>
  <si>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</si>
  <si>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</si>
  <si>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</si>
  <si>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</si>
  <si>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</si>
  <si>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</si>
  <si>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</si>
  <si>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</si>
  <si>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</si>
  <si>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</si>
  <si>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</si>
  <si>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</si>
  <si>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</si>
  <si>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</si>
  <si>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</si>
  <si>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</si>
  <si>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</si>
  <si>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</si>
  <si>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</si>
  <si>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</si>
  <si>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</si>
  <si>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</si>
  <si>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</si>
  <si>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</si>
  <si>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</si>
  <si>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</si>
  <si>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</si>
  <si>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</si>
  <si>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</si>
  <si>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</si>
  <si>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</si>
  <si>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</si>
  <si>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</si>
  <si>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</si>
  <si>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</si>
  <si>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</si>
  <si>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</si>
  <si>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</si>
  <si>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</si>
  <si>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</si>
  <si>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</si>
  <si>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</si>
  <si>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</si>
  <si>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</si>
  <si>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</si>
  <si>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</si>
  <si>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</si>
  <si>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</si>
  <si>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</si>
  <si>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</si>
  <si>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</si>
  <si>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</si>
  <si>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</si>
  <si>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</si>
  <si>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</si>
  <si>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</si>
  <si>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</si>
  <si>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</si>
  <si>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</si>
  <si>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</si>
  <si>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</si>
  <si>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</si>
  <si>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</si>
  <si>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</si>
  <si>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</si>
  <si>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</si>
  <si>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</si>
  <si>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</si>
  <si>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</si>
  <si>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</si>
  <si>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</si>
  <si>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</si>
  <si>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</si>
  <si>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</si>
  <si>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</si>
  <si>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</si>
  <si>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</si>
  <si>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</si>
  <si>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</si>
  <si>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</si>
  <si>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</si>
  <si>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</si>
  <si>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</si>
  <si>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</si>
  <si>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</si>
  <si>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</si>
  <si>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</si>
  <si>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</si>
  <si>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</si>
  <si>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</si>
  <si>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</si>
  <si>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</si>
  <si>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</si>
  <si>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</si>
  <si>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</si>
  <si>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</si>
  <si>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</si>
  <si>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</si>
  <si>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</si>
  <si>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</si>
  <si>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</si>
  <si>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</si>
  <si>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</si>
  <si>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</si>
  <si>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</si>
  <si>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</si>
  <si>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</si>
  <si>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</si>
  <si>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</si>
  <si>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</si>
  <si>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</si>
  <si>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</si>
  <si>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</si>
  <si>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</si>
  <si>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</si>
  <si>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</si>
  <si>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</si>
  <si>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</si>
  <si>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</si>
  <si>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</si>
  <si>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</si>
  <si>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</si>
  <si>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</si>
  <si>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</si>
  <si>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</si>
  <si>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</si>
  <si>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</si>
  <si>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</si>
  <si>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</si>
  <si>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</si>
  <si>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</si>
  <si>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</si>
  <si>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</si>
  <si>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</si>
  <si>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</si>
  <si>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</si>
  <si>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</si>
  <si>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</si>
  <si>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</si>
  <si>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</si>
  <si>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</si>
  <si>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</si>
  <si>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</si>
  <si>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</si>
  <si>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</si>
  <si>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</si>
  <si>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</si>
  <si>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</si>
  <si>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</si>
  <si>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</si>
  <si>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</si>
  <si>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</si>
  <si>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</si>
  <si>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</si>
  <si>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</si>
  <si>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</si>
  <si>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</si>
  <si>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</si>
  <si>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</si>
  <si>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</si>
  <si>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</si>
  <si>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</si>
  <si>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</si>
  <si>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</si>
  <si>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</si>
  <si>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</si>
  <si>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</si>
  <si>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</si>
  <si>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</si>
  <si>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</si>
  <si>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</si>
  <si>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</si>
  <si>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</si>
  <si>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</si>
  <si>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</si>
  <si>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</si>
  <si>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</si>
  <si>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</si>
  <si>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</si>
  <si>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</si>
  <si>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</si>
  <si>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</si>
  <si>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</si>
  <si>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</si>
  <si>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</si>
  <si>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</si>
  <si>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</si>
  <si>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</si>
  <si>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</si>
  <si>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</si>
  <si>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</si>
  <si>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</si>
  <si>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</si>
  <si>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</si>
  <si>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</si>
  <si>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</si>
  <si>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</si>
  <si>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</si>
  <si>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</si>
  <si>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</si>
  <si>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</si>
  <si>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</si>
  <si>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</si>
  <si>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</si>
  <si>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</si>
  <si>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</si>
  <si>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</si>
  <si>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</si>
  <si>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</si>
  <si>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</si>
  <si>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</si>
  <si>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</si>
  <si>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</si>
  <si>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</si>
  <si>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</si>
  <si>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</si>
  <si>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</si>
  <si>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</si>
  <si>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</si>
  <si>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</si>
  <si>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</si>
  <si>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</si>
  <si>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</si>
  <si>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</si>
  <si>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</si>
  <si>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</si>
  <si>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</si>
  <si>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</si>
  <si>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</si>
  <si>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</si>
  <si>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</si>
  <si>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</si>
  <si>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</si>
  <si>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</si>
  <si>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</si>
  <si>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</si>
  <si>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</si>
  <si>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</si>
  <si>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</si>
  <si>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</si>
  <si>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</si>
  <si>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</si>
  <si>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</si>
  <si>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</si>
  <si>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</si>
  <si>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</si>
  <si>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</si>
  <si>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</si>
  <si>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</si>
  <si>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</si>
  <si>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</si>
  <si>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</si>
  <si>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</si>
  <si>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</si>
  <si>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</si>
  <si>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</si>
  <si>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</si>
  <si>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</si>
  <si>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</si>
  <si>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</si>
  <si>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</si>
  <si>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</si>
  <si>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</si>
  <si>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</si>
  <si>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</si>
  <si>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</si>
  <si>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</si>
  <si>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</si>
  <si>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</si>
  <si>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</si>
  <si>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</si>
  <si>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</si>
  <si>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</si>
  <si>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</si>
  <si>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</si>
  <si>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</si>
  <si>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</si>
  <si>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</si>
  <si>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</si>
  <si>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</si>
  <si>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</si>
  <si>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</si>
  <si>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</si>
  <si>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</si>
  <si>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</si>
  <si>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</si>
  <si>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</si>
  <si>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</si>
  <si>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</si>
  <si>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</si>
  <si>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</si>
  <si>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</si>
  <si>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</si>
  <si>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</si>
  <si>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</si>
  <si>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</si>
  <si>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</si>
  <si>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</si>
  <si>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</si>
  <si>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</si>
  <si>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</si>
  <si>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</si>
  <si>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</si>
  <si>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</si>
  <si>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</si>
  <si>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</si>
  <si>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</si>
  <si>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</si>
  <si>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</si>
  <si>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</si>
  <si>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</si>
  <si>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</si>
  <si>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</si>
  <si>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</si>
  <si>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</si>
  <si>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</si>
  <si>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</si>
  <si>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</si>
  <si>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</si>
  <si>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</si>
  <si>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</si>
  <si>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</si>
  <si>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</si>
  <si>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</si>
  <si>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</si>
  <si>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</si>
  <si>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</si>
  <si>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</si>
  <si>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</si>
  <si>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</si>
  <si>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</si>
  <si>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</si>
  <si>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</si>
  <si>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</si>
  <si>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</si>
  <si>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</si>
  <si>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</si>
  <si>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</si>
  <si>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</si>
  <si>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</si>
  <si>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</si>
  <si>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</si>
  <si>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</si>
  <si>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</si>
  <si>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</si>
  <si>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</si>
  <si>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</si>
  <si>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</si>
  <si>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</si>
  <si>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</si>
  <si>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</si>
  <si>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</si>
  <si>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</si>
  <si>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</si>
  <si>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</si>
  <si>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</si>
  <si>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</si>
  <si>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</si>
  <si>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</si>
  <si>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</si>
  <si>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</si>
  <si>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</si>
  <si>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</si>
  <si>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</si>
  <si>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</si>
  <si>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</si>
  <si>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</si>
  <si>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</si>
  <si>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</si>
  <si>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</si>
  <si>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</si>
  <si>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</si>
  <si>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</si>
  <si>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</si>
  <si>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</si>
  <si>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</si>
  <si>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</si>
  <si>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</si>
  <si>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</si>
  <si>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</si>
  <si>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</si>
  <si>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</si>
  <si>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</si>
  <si>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</si>
  <si>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</si>
  <si>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</si>
  <si>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</si>
  <si>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</si>
  <si>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</si>
  <si>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</si>
  <si>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</si>
  <si>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</si>
  <si>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</si>
  <si>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</si>
  <si>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</si>
  <si>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</si>
  <si>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</si>
  <si>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</si>
  <si>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</si>
  <si>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</si>
  <si>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</si>
  <si>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</si>
  <si>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</si>
  <si>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</si>
  <si>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</si>
  <si>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</si>
  <si>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</si>
  <si>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</si>
  <si>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</si>
  <si>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</si>
  <si>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</si>
  <si>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</si>
  <si>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</si>
  <si>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</si>
  <si>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</si>
  <si>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</si>
  <si>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</si>
  <si>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</si>
  <si>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</si>
  <si>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</si>
  <si>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</si>
  <si>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</si>
  <si>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</si>
  <si>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</si>
  <si>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</si>
  <si>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</si>
  <si>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</si>
  <si>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</si>
  <si>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</si>
  <si>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</si>
  <si>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</si>
  <si>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</si>
  <si>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</si>
  <si>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</si>
  <si>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</si>
  <si>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</si>
  <si>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</si>
  <si>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</si>
  <si>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</si>
  <si>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</si>
  <si>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</si>
  <si>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</si>
  <si>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</si>
  <si>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</si>
  <si>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</si>
  <si>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</si>
  <si>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</si>
  <si>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</si>
  <si>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</si>
  <si>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</si>
  <si>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</si>
  <si>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</si>
  <si>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</si>
  <si>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</si>
  <si>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</si>
  <si>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</si>
  <si>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</si>
  <si>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</si>
  <si>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</si>
  <si>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</si>
  <si>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</si>
  <si>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</si>
  <si>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</si>
  <si>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</si>
  <si>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</si>
  <si>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</si>
  <si>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</si>
  <si>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</si>
  <si>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</si>
  <si>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</si>
  <si>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</si>
  <si>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</si>
  <si>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</si>
  <si>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</si>
  <si>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</si>
  <si>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</si>
  <si>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</si>
  <si>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</si>
  <si>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</si>
  <si>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</si>
  <si>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</si>
  <si>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</si>
  <si>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</si>
  <si>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</si>
  <si>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</si>
  <si>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</si>
  <si>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</si>
  <si>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</si>
  <si>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</si>
  <si>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</si>
  <si>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</si>
  <si>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</si>
  <si>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</si>
  <si>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</si>
  <si>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</si>
  <si>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</si>
  <si>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</si>
  <si>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</si>
  <si>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</si>
  <si>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</si>
  <si>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</si>
  <si>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</si>
  <si>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</si>
  <si>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</si>
  <si>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</si>
  <si>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</si>
  <si>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</si>
  <si>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</si>
  <si>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</si>
  <si>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</si>
  <si>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</si>
  <si>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</si>
  <si>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</si>
  <si>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</si>
  <si>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</si>
  <si>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</si>
  <si>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</si>
  <si>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</si>
  <si>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</si>
  <si>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</si>
  <si>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</si>
  <si>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</si>
  <si>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</si>
  <si>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</si>
  <si>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</si>
  <si>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</si>
  <si>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</si>
  <si>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</si>
  <si>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</si>
  <si>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</si>
  <si>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</si>
  <si>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</si>
  <si>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</si>
  <si>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</si>
  <si>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</si>
  <si>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</si>
  <si>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</si>
  <si>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</si>
  <si>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</si>
  <si>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</si>
  <si>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</si>
  <si>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</si>
  <si>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</si>
  <si>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</si>
  <si>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</si>
  <si>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</si>
  <si>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</si>
  <si>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</si>
  <si>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</si>
  <si>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</si>
  <si>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</si>
  <si>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</si>
  <si>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</si>
  <si>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</si>
  <si>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</si>
  <si>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</si>
  <si>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</si>
  <si>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</si>
  <si>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</si>
  <si>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</si>
  <si>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</si>
  <si>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</si>
  <si>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</si>
  <si>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</si>
  <si>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</si>
  <si>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</si>
  <si>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</si>
  <si>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</si>
  <si>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</si>
  <si>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</si>
  <si>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</si>
  <si>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</si>
  <si>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</si>
  <si>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</si>
  <si>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</si>
  <si>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</si>
  <si>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</si>
  <si>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</si>
  <si>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</si>
  <si>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</si>
  <si>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</si>
  <si>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</si>
  <si>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</si>
  <si>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</si>
  <si>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</si>
  <si>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</si>
  <si>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</si>
  <si>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</si>
  <si>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</si>
  <si>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</si>
  <si>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</si>
  <si>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</si>
  <si>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</si>
  <si>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</si>
  <si>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</si>
  <si>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</si>
  <si>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</si>
  <si>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</si>
  <si>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</si>
  <si>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</si>
  <si>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</si>
  <si>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</si>
  <si>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</si>
  <si>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</si>
  <si>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</si>
  <si>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</si>
  <si>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</si>
  <si>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</si>
  <si>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</si>
  <si>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</si>
  <si>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</si>
  <si>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</si>
  <si>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</si>
  <si>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</si>
  <si>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</si>
  <si>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</si>
  <si>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</si>
  <si>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</si>
  <si>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</si>
  <si>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</si>
  <si>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</si>
  <si>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</si>
  <si>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</si>
  <si>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</si>
  <si>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</si>
  <si>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</si>
  <si>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</si>
  <si>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</si>
  <si>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</si>
  <si>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</si>
  <si>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</si>
  <si>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</si>
  <si>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</si>
  <si>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</si>
  <si>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</si>
  <si>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</si>
  <si>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</si>
  <si>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</si>
  <si>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</si>
  <si>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</si>
  <si>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</si>
  <si>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</si>
  <si>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</si>
  <si>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</si>
  <si>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</si>
  <si>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</si>
  <si>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</si>
  <si>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</si>
  <si>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</si>
  <si>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</si>
  <si>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</si>
  <si>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</si>
  <si>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</si>
  <si>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</si>
  <si>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</si>
  <si>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</si>
  <si>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</si>
  <si>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</si>
  <si>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</si>
  <si>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</si>
  <si>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</si>
  <si>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</si>
  <si>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</si>
  <si>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</si>
  <si>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</si>
  <si>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</si>
  <si>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</si>
  <si>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</si>
  <si>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</si>
  <si>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</si>
  <si>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</si>
  <si>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</si>
  <si>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</si>
  <si>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</si>
  <si>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</si>
  <si>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</si>
  <si>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</si>
  <si>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</si>
  <si>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</si>
  <si>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</si>
  <si>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</si>
  <si>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</si>
  <si>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</si>
  <si>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</si>
  <si>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</si>
  <si>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</si>
  <si>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</si>
  <si>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</si>
  <si>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</si>
  <si>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</si>
  <si>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</si>
  <si>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</si>
  <si>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</si>
  <si>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</si>
  <si>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</si>
  <si>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</si>
  <si>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</si>
  <si>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</si>
  <si>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</si>
  <si>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</si>
  <si>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</si>
  <si>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</si>
  <si>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</si>
  <si>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</si>
  <si>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</si>
  <si>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</si>
  <si>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</si>
  <si>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</si>
  <si>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</si>
  <si>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</si>
  <si>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</si>
  <si>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</si>
  <si>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</si>
  <si>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</si>
  <si>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</si>
  <si>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</si>
  <si>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</si>
  <si>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</si>
  <si>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</si>
  <si>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</si>
  <si>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</si>
  <si>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</si>
  <si>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</si>
  <si>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</si>
  <si>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</si>
  <si>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</si>
  <si>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</si>
  <si>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</si>
  <si>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</si>
  <si>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</si>
  <si>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</si>
  <si>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</si>
  <si>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</si>
  <si>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</si>
  <si>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</si>
  <si>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</si>
  <si>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</si>
  <si>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</si>
  <si>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</si>
  <si>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</si>
  <si>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</si>
  <si>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</si>
  <si>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</si>
  <si>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</si>
  <si>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</si>
  <si>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</si>
  <si>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</si>
  <si>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</si>
  <si>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</si>
  <si>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</si>
  <si>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</si>
  <si>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</si>
  <si>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</si>
  <si>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</si>
  <si>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</si>
  <si>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</si>
  <si>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</si>
  <si>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</si>
  <si>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</si>
  <si>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</si>
  <si>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</si>
  <si>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</si>
  <si>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</si>
  <si>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</si>
  <si>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</si>
  <si>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</si>
  <si>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</si>
  <si>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</si>
  <si>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</si>
  <si>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</si>
  <si>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</si>
  <si>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</si>
  <si>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</si>
  <si>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</si>
  <si>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</si>
  <si>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</si>
  <si>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</si>
  <si>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</si>
  <si>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</si>
  <si>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</si>
  <si>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</si>
  <si>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</si>
  <si>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</si>
  <si>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</si>
  <si>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</si>
  <si>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</si>
  <si>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</si>
  <si>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</si>
  <si>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</si>
  <si>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</si>
  <si>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</si>
  <si>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</si>
  <si>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</si>
  <si>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</si>
  <si>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</si>
  <si>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</si>
  <si>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</si>
  <si>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</si>
  <si>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</si>
  <si>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</si>
  <si>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</si>
  <si>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</si>
  <si>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</si>
  <si>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</si>
  <si>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</si>
  <si>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</si>
  <si>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</si>
  <si>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</si>
  <si>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</si>
  <si>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</si>
  <si>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</si>
  <si>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</si>
  <si>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</si>
  <si>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</si>
  <si>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</si>
  <si>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</si>
  <si>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</si>
  <si>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</si>
  <si>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</si>
  <si>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</si>
  <si>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</si>
  <si>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</si>
  <si>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</si>
  <si>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</si>
  <si>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</si>
  <si>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</si>
  <si>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</si>
  <si>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</si>
  <si>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</si>
  <si>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</si>
  <si>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</si>
  <si>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</si>
  <si>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</si>
  <si>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</si>
  <si>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</si>
  <si>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</si>
  <si>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</si>
  <si>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</si>
  <si>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</si>
  <si>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</si>
  <si>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</si>
  <si>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</si>
  <si>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</si>
  <si>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</si>
  <si>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</si>
  <si>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</si>
  <si>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</si>
  <si>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</si>
  <si>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</si>
  <si>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</si>
  <si>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</si>
  <si>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</si>
  <si>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</si>
  <si>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</si>
  <si>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</si>
  <si>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</si>
  <si>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</si>
  <si>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</si>
  <si>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</si>
  <si>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</si>
  <si>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</si>
  <si>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</si>
  <si>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</si>
  <si>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</si>
  <si>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</si>
  <si>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</si>
  <si>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</si>
  <si>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</si>
  <si>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</si>
  <si>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</si>
  <si>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</si>
  <si>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</si>
  <si>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</si>
  <si>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</si>
  <si>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</si>
  <si>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</si>
  <si>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</si>
  <si>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</si>
  <si>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</si>
  <si>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</si>
  <si>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</si>
  <si>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</si>
  <si>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</si>
  <si>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</si>
  <si>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</si>
  <si>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</si>
  <si>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</si>
  <si>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</si>
  <si>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</si>
  <si>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</si>
  <si>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</si>
  <si>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</si>
  <si>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</si>
  <si>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</si>
  <si>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</si>
  <si>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</si>
  <si>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</si>
  <si>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</si>
  <si>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</si>
  <si>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</si>
  <si>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</si>
  <si>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</si>
  <si>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</si>
  <si>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</si>
  <si>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</si>
  <si>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</si>
  <si>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</si>
  <si>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</si>
  <si>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</si>
  <si>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</si>
  <si>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</si>
  <si>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</si>
  <si>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</si>
  <si>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</si>
  <si>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</si>
  <si>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</si>
  <si>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</si>
  <si>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</si>
  <si>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</si>
  <si>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</si>
  <si>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</si>
  <si>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</si>
  <si>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</si>
  <si>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</si>
  <si>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</si>
  <si>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</si>
  <si>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</si>
  <si>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</si>
  <si>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</si>
  <si>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</si>
  <si>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</si>
  <si>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</si>
  <si>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</si>
  <si>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</si>
  <si>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</si>
  <si>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</si>
  <si>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</si>
  <si>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</si>
  <si>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</si>
  <si>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</si>
  <si>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</si>
  <si>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</si>
  <si>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</si>
  <si>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</si>
  <si>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</si>
  <si>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</si>
  <si>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</si>
  <si>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</si>
  <si>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</si>
  <si>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</si>
  <si>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</si>
  <si>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</si>
  <si>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</si>
  <si>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</si>
  <si>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</si>
  <si>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</si>
  <si>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</si>
  <si>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</si>
  <si>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</si>
  <si>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</si>
  <si>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</si>
  <si>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</si>
  <si>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</si>
  <si>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</si>
  <si>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</si>
  <si>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</si>
  <si>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</si>
  <si>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</si>
  <si>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</si>
  <si>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</si>
  <si>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</si>
  <si>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</si>
  <si>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</si>
  <si>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</si>
  <si>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</si>
  <si>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</si>
  <si>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</si>
  <si>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</si>
  <si>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</si>
  <si>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</si>
  <si>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</si>
  <si>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</si>
  <si>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</si>
  <si>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</si>
  <si>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</si>
  <si>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</si>
  <si>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</si>
  <si>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</si>
  <si>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</si>
  <si>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</si>
  <si>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</si>
  <si>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</si>
  <si>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</si>
  <si>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</si>
  <si>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</si>
  <si>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</si>
  <si>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</si>
  <si>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</si>
  <si>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</si>
  <si>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</si>
  <si>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</si>
  <si>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</si>
  <si>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</si>
  <si>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</si>
  <si>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</si>
  <si>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</si>
  <si>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</si>
  <si>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</si>
  <si>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</si>
  <si>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</si>
  <si>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</si>
  <si>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</si>
  <si>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</si>
  <si>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</si>
  <si>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</si>
  <si>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</si>
  <si>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</si>
  <si>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</si>
  <si>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</si>
  <si>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</si>
  <si>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</si>
  <si>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</si>
  <si>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</si>
  <si>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</si>
  <si>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</si>
  <si>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</si>
  <si>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</si>
  <si>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</si>
  <si>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</si>
  <si>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</si>
  <si>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</si>
  <si>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</si>
  <si>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</si>
  <si>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</si>
  <si>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</si>
  <si>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</si>
  <si>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</si>
  <si>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</si>
  <si>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</si>
  <si>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</si>
  <si>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</si>
  <si>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</si>
  <si>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</si>
  <si>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</si>
  <si>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</si>
  <si>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</si>
  <si>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</si>
  <si>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</si>
  <si>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</si>
  <si>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</si>
  <si>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</si>
  <si>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</si>
  <si>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</si>
  <si>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</si>
  <si>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</si>
  <si>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</si>
  <si>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</si>
  <si>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</si>
  <si>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</si>
  <si>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</si>
  <si>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</si>
  <si>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</si>
  <si>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</si>
  <si>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</si>
  <si>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</si>
  <si>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</si>
  <si>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</si>
  <si>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</si>
  <si>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</si>
  <si>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</si>
  <si>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</si>
  <si>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</si>
  <si>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</si>
  <si>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</si>
  <si>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</si>
  <si>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</si>
  <si>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</si>
  <si>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</si>
  <si>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</si>
  <si>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</si>
  <si>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</si>
  <si>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</si>
  <si>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</si>
  <si>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</si>
  <si>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</si>
  <si>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</si>
  <si>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</si>
  <si>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</si>
  <si>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</si>
  <si>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</si>
  <si>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</si>
  <si>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</si>
  <si>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</si>
  <si>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</si>
  <si>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</si>
  <si>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</si>
  <si>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</si>
  <si>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</si>
  <si>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</si>
  <si>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</si>
  <si>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</si>
  <si>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</si>
  <si>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</si>
  <si>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</si>
  <si>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</si>
  <si>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</si>
  <si>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</si>
  <si>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</si>
  <si>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</si>
  <si>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</si>
  <si>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</si>
  <si>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</si>
  <si>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</si>
  <si>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</si>
  <si>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</si>
  <si>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</si>
  <si>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</si>
  <si>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</si>
  <si>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</si>
  <si>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</si>
  <si>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</si>
  <si>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</si>
  <si>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</si>
  <si>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</si>
  <si>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</si>
  <si>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</si>
  <si>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</si>
  <si>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</si>
  <si>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</si>
  <si>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</si>
  <si>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</si>
  <si>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</si>
  <si>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</si>
  <si>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</si>
  <si>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</si>
  <si>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</si>
  <si>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</si>
  <si>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</si>
  <si>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</si>
  <si>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</si>
  <si>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</si>
  <si>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</si>
  <si>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</si>
  <si>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</si>
  <si>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</si>
  <si>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</si>
  <si>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</si>
  <si>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</si>
  <si>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</si>
  <si>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</si>
  <si>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</si>
  <si>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</si>
  <si>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</si>
  <si>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</si>
  <si>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</si>
  <si>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</si>
  <si>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</si>
  <si>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</si>
  <si>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</si>
  <si>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</si>
  <si>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</si>
  <si>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</si>
  <si>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</si>
  <si>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</si>
  <si>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</si>
  <si>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</si>
  <si>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</si>
  <si>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</si>
  <si>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</si>
  <si>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</si>
  <si>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</si>
  <si>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</si>
  <si>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</si>
  <si>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</si>
  <si>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</si>
  <si>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</si>
  <si>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</si>
  <si>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</si>
  <si>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</si>
  <si>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</si>
  <si>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</si>
  <si>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</si>
  <si>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</si>
  <si>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</si>
  <si>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</si>
  <si>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</si>
  <si>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</si>
  <si>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</si>
  <si>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</si>
  <si>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</si>
  <si>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</si>
  <si>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</si>
  <si>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</si>
  <si>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</si>
  <si>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</si>
  <si>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</si>
  <si>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</si>
  <si>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</si>
  <si>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</si>
  <si>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</si>
  <si>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</si>
  <si>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</si>
  <si>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</si>
  <si>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</si>
  <si>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</si>
  <si>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</si>
  <si>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</si>
  <si>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</si>
  <si>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</si>
  <si>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</si>
  <si>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</si>
  <si>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</si>
  <si>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</si>
  <si>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</si>
  <si>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</si>
  <si>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</si>
  <si>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</si>
  <si>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</si>
  <si>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</si>
  <si>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</si>
  <si>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</si>
  <si>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</si>
  <si>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</si>
  <si>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</si>
  <si>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</si>
  <si>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</si>
  <si>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</si>
  <si>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</si>
  <si>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</si>
  <si>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</si>
  <si>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</si>
  <si>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</si>
  <si>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</si>
  <si>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</si>
  <si>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</si>
  <si>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</si>
  <si>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</si>
  <si>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</si>
  <si>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</si>
  <si>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</si>
  <si>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</si>
  <si>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</si>
  <si>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</si>
  <si>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</si>
  <si>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</si>
  <si>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</si>
  <si>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</si>
  <si>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</si>
  <si>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</si>
  <si>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</si>
  <si>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</si>
  <si>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</si>
  <si>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</si>
  <si>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</si>
  <si>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</si>
  <si>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</si>
  <si>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</si>
  <si>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</si>
  <si>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</si>
  <si>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</si>
  <si>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</si>
  <si>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</si>
  <si>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</si>
  <si>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</si>
  <si>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</si>
  <si>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</si>
  <si>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</si>
  <si>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</si>
  <si>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</si>
  <si>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</si>
  <si>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</si>
  <si>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</si>
  <si>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</si>
  <si>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</si>
  <si>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</si>
  <si>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</si>
  <si>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</si>
  <si>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</si>
  <si>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</si>
  <si>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</si>
  <si>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</si>
  <si>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</si>
  <si>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</si>
  <si>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</si>
  <si>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</si>
  <si>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</si>
  <si>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</si>
  <si>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</si>
  <si>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</si>
  <si>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</si>
  <si>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</si>
  <si>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</si>
  <si>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</si>
  <si>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</si>
  <si>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</si>
  <si>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</si>
  <si>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</si>
  <si>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</si>
  <si>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</si>
  <si>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</si>
  <si>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</si>
  <si>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</si>
  <si>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</si>
  <si>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</si>
  <si>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</si>
  <si>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</si>
  <si>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</si>
  <si>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</si>
  <si>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</si>
  <si>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</si>
  <si>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</si>
  <si>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</si>
  <si>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</si>
  <si>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</si>
  <si>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</si>
  <si>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</si>
  <si>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</si>
  <si>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</si>
  <si>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</si>
  <si>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</si>
  <si>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</si>
  <si>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</si>
  <si>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</si>
  <si>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</si>
  <si>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</si>
  <si>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</si>
  <si>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</si>
  <si>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</si>
  <si>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</si>
  <si>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</si>
  <si>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</si>
  <si>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</si>
  <si>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</si>
  <si>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</si>
  <si>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</si>
  <si>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</si>
  <si>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</si>
  <si>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</si>
  <si>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</si>
  <si>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</si>
  <si>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</si>
  <si>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</si>
  <si>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</si>
  <si>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</si>
  <si>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</si>
  <si>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</si>
  <si>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</si>
  <si>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</si>
  <si>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</si>
  <si>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</si>
  <si>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</si>
  <si>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</si>
  <si>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</si>
  <si>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</si>
  <si>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</si>
  <si>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</si>
  <si>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</si>
  <si>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</si>
  <si>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</si>
  <si>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</si>
  <si>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</si>
  <si>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</si>
  <si>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</si>
  <si>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</si>
  <si>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</si>
  <si>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</si>
  <si>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</si>
  <si>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</si>
  <si>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</si>
  <si>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</si>
  <si>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</si>
  <si>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</si>
  <si>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</si>
  <si>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</si>
  <si>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</si>
  <si>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</si>
  <si>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</si>
  <si>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</si>
  <si>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</si>
  <si>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</si>
  <si>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</si>
  <si>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</si>
  <si>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</si>
  <si>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</si>
  <si>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</si>
  <si>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</si>
  <si>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</si>
  <si>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</si>
  <si>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</si>
  <si>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</si>
  <si>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</si>
  <si>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</si>
  <si>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</si>
  <si>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</si>
  <si>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</si>
  <si>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</si>
  <si>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</si>
  <si>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</si>
  <si>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</si>
  <si>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</si>
  <si>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</si>
  <si>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</si>
  <si>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</si>
  <si>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</si>
  <si>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</si>
  <si>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</si>
  <si>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</si>
  <si>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</si>
  <si>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</si>
  <si>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</si>
  <si>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</si>
  <si>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</si>
  <si>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</si>
  <si>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</si>
  <si>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</si>
  <si>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</si>
  <si>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</si>
  <si>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</si>
  <si>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</si>
  <si>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</si>
  <si>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</si>
  <si>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</si>
  <si>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</si>
  <si>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</si>
  <si>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</si>
  <si>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</si>
  <si>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</si>
  <si>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</si>
  <si>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</si>
  <si>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</si>
  <si>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</si>
  <si>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</si>
  <si>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</si>
  <si>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</si>
  <si>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</si>
  <si>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</si>
  <si>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</si>
  <si>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</si>
  <si>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</si>
  <si>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</si>
  <si>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</si>
  <si>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</si>
  <si>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</si>
  <si>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</si>
  <si>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</si>
  <si>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</si>
  <si>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</si>
  <si>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</si>
  <si>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</si>
  <si>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</si>
  <si>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</si>
  <si>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</si>
  <si>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</si>
  <si>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</si>
  <si>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</si>
  <si>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</si>
  <si>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</si>
  <si>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</si>
  <si>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</si>
  <si>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</si>
  <si>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</si>
  <si>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</si>
  <si>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</si>
  <si>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</si>
  <si>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</si>
  <si>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</si>
  <si>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</si>
  <si>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</si>
  <si>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</si>
  <si>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</si>
  <si>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</si>
  <si>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</si>
  <si>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</si>
  <si>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</si>
  <si>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</si>
  <si>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</si>
  <si>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</si>
  <si>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</si>
  <si>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</si>
  <si>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</si>
  <si>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</si>
  <si>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</si>
  <si>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</si>
  <si>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</si>
  <si>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</si>
  <si>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</si>
  <si>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</si>
  <si>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</si>
  <si>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</si>
  <si>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</si>
  <si>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</si>
  <si>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</si>
  <si>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</si>
  <si>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</si>
  <si>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</si>
  <si>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</si>
  <si>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</si>
  <si>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</si>
  <si>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</si>
  <si>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</si>
  <si>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</si>
  <si>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</si>
  <si>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</si>
  <si>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</si>
  <si>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</si>
  <si>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</si>
  <si>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</si>
  <si>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</si>
  <si>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</si>
  <si>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</si>
  <si>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</si>
  <si>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</si>
  <si>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</si>
  <si>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</si>
  <si>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</si>
  <si>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</si>
  <si>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</si>
  <si>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</si>
  <si>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</si>
  <si>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</si>
  <si>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</si>
  <si>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</si>
  <si>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</si>
  <si>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</si>
  <si>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</si>
  <si>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</si>
  <si>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</si>
  <si>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</si>
  <si>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</si>
  <si>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</si>
  <si>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</si>
  <si>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</si>
  <si>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</si>
  <si>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</si>
  <si>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</si>
  <si>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</si>
  <si>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</si>
  <si>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</si>
  <si>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</si>
  <si>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</si>
  <si>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</si>
  <si>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</si>
  <si>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</si>
  <si>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</si>
  <si>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</si>
  <si>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</si>
  <si>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</si>
  <si>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</si>
  <si>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</si>
  <si>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</si>
  <si>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</si>
  <si>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</si>
  <si>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</si>
  <si>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</si>
  <si>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</si>
  <si>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</si>
  <si>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</si>
  <si>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</si>
  <si>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</si>
  <si>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</si>
  <si>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</si>
  <si>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</si>
  <si>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</si>
  <si>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</si>
  <si>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</si>
  <si>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</si>
  <si>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</si>
  <si>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</si>
  <si>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</si>
  <si>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</si>
  <si>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</si>
  <si>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</si>
  <si>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</si>
  <si>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</si>
  <si>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</si>
  <si>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</si>
  <si>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</si>
  <si>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</si>
  <si>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</si>
  <si>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</si>
  <si>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</si>
  <si>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</si>
  <si>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</si>
  <si>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</si>
  <si>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</si>
  <si>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</si>
  <si>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</si>
  <si>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</si>
  <si>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</si>
  <si>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</si>
  <si>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</si>
  <si>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</si>
  <si>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</si>
  <si>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</si>
  <si>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</si>
  <si>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</si>
  <si>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</si>
  <si>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</si>
  <si>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</si>
  <si>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</si>
  <si>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</si>
  <si>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</si>
  <si>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</si>
  <si>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</si>
  <si>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</si>
  <si>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</si>
  <si>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</si>
  <si>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</si>
  <si>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</si>
  <si>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</si>
  <si>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</si>
  <si>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</si>
  <si>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</si>
  <si>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</si>
  <si>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</si>
  <si>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</si>
  <si>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</si>
  <si>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</si>
  <si>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</si>
  <si>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</si>
  <si>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</si>
  <si>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</si>
  <si>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</si>
  <si>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</si>
  <si>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</si>
  <si>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</si>
  <si>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</si>
  <si>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</si>
  <si>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</si>
  <si>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</si>
  <si>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</si>
  <si>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</si>
  <si>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</si>
  <si>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</si>
  <si>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</si>
  <si>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</si>
  <si>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</si>
  <si>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</si>
  <si>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</si>
  <si>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</si>
  <si>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</si>
  <si>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</si>
  <si>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</si>
  <si>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</si>
  <si>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</si>
  <si>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</si>
  <si>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</si>
  <si>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</si>
  <si>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</si>
  <si>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</si>
  <si>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</si>
  <si>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</si>
  <si>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</si>
  <si>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</si>
  <si>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</si>
  <si>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</si>
  <si>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</si>
  <si>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</si>
  <si>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</si>
  <si>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</si>
  <si>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</si>
  <si>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</si>
  <si>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</si>
  <si>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</si>
  <si>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</si>
  <si>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</si>
  <si>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</si>
  <si>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</si>
  <si>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</si>
  <si>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</si>
  <si>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</si>
  <si>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</si>
  <si>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</si>
  <si>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</si>
  <si>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</si>
  <si>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</si>
  <si>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</si>
  <si>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</si>
  <si>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</si>
  <si>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</si>
  <si>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</si>
  <si>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</si>
  <si>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</si>
  <si>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</si>
  <si>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</si>
  <si>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</si>
  <si>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</si>
  <si>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</si>
  <si>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</si>
  <si>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</si>
  <si>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</si>
  <si>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</si>
  <si>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</si>
  <si>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</si>
  <si>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</si>
  <si>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</si>
  <si>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</si>
  <si>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</si>
  <si>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</si>
  <si>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</si>
  <si>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</si>
  <si>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</si>
  <si>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</si>
  <si>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</si>
  <si>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</si>
  <si>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</si>
  <si>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</si>
  <si>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</si>
  <si>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</si>
  <si>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</si>
  <si>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</si>
  <si>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</si>
  <si>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</si>
  <si>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</si>
  <si>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</si>
  <si>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</si>
  <si>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</si>
  <si>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</si>
  <si>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</si>
  <si>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</si>
  <si>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</si>
  <si>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</si>
  <si>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</si>
  <si>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</si>
  <si>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</si>
  <si>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</si>
  <si>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</si>
  <si>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</si>
  <si>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</si>
  <si>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</si>
  <si>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</si>
  <si>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</si>
  <si>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</si>
  <si>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</si>
  <si>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</si>
  <si>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</si>
  <si>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</si>
  <si>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</si>
  <si>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</si>
  <si>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</si>
  <si>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</si>
  <si>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</si>
  <si>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</si>
  <si>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</si>
  <si>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</si>
  <si>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</si>
  <si>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</si>
  <si>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</si>
  <si>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</si>
  <si>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</si>
  <si>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</si>
  <si>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</si>
  <si>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</si>
  <si>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</si>
  <si>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</si>
  <si>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</si>
  <si>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</si>
  <si>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</si>
  <si>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</si>
  <si>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</si>
  <si>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</si>
  <si>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</si>
  <si>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</si>
  <si>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</si>
  <si>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</si>
  <si>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</si>
  <si>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</si>
  <si>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</si>
  <si>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</si>
  <si>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</si>
  <si>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</si>
  <si>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</si>
  <si>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</si>
  <si>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</si>
  <si>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</si>
  <si>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</si>
  <si>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</si>
  <si>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</si>
  <si>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</si>
  <si>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</si>
  <si>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</si>
  <si>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</si>
  <si>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</si>
  <si>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</si>
  <si>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</si>
  <si>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</si>
  <si>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</si>
  <si>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</si>
  <si>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</si>
  <si>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</si>
  <si>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</si>
  <si>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</si>
  <si>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</si>
  <si>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</si>
  <si>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</si>
  <si>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</si>
  <si>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</si>
  <si>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</si>
  <si>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</si>
  <si>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</si>
  <si>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</si>
  <si>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</si>
  <si>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</si>
  <si>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</si>
  <si>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</si>
  <si>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</si>
  <si>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</si>
  <si>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</si>
  <si>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</si>
  <si>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</si>
  <si>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</si>
  <si>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</si>
  <si>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</si>
  <si>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</si>
  <si>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</si>
  <si>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</si>
  <si>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</si>
  <si>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</si>
  <si>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</si>
  <si>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</si>
  <si>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</si>
  <si>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</si>
  <si>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</si>
  <si>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</si>
  <si>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</si>
  <si>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</si>
  <si>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</si>
  <si>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</si>
  <si>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</si>
  <si>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</si>
  <si>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</si>
  <si>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</si>
  <si>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</si>
  <si>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</si>
  <si>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</si>
  <si>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</si>
  <si>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</si>
  <si>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</si>
  <si>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</si>
  <si>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</si>
  <si>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</si>
  <si>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</si>
  <si>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</si>
  <si>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</si>
  <si>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</si>
  <si>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</si>
  <si>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</si>
  <si>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</si>
  <si>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</si>
  <si>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</si>
  <si>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</si>
  <si>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</si>
  <si>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</si>
  <si>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</si>
  <si>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</si>
  <si>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</si>
  <si>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</si>
  <si>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</si>
  <si>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</si>
  <si>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</si>
  <si>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</si>
  <si>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</si>
  <si>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</si>
  <si>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</si>
  <si>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</si>
  <si>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</si>
  <si>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</si>
  <si>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</si>
  <si>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</si>
  <si>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</si>
  <si>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</si>
  <si>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</si>
  <si>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</si>
  <si>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</si>
  <si>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</si>
  <si>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</si>
  <si>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</si>
  <si>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</si>
  <si>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</si>
  <si>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</si>
  <si>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</si>
  <si>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</si>
  <si>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</si>
  <si>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</si>
  <si>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</si>
  <si>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</si>
  <si>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</si>
  <si>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</si>
  <si>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</si>
  <si>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</si>
  <si>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</si>
  <si>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</si>
  <si>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</si>
  <si>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</si>
  <si>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</si>
  <si>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</si>
  <si>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</si>
  <si>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</si>
  <si>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</si>
  <si>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</si>
  <si>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</si>
  <si>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</si>
  <si>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</si>
  <si>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</si>
  <si>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</si>
  <si>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</si>
  <si>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</si>
  <si>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</si>
  <si>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</si>
  <si>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</si>
  <si>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</si>
  <si>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</si>
  <si>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</si>
  <si>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</si>
  <si>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</si>
  <si>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</si>
  <si>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</si>
  <si>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</si>
  <si>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</si>
  <si>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</si>
  <si>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</si>
  <si>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</si>
  <si>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</si>
  <si>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</si>
  <si>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</si>
  <si>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</si>
  <si>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</si>
  <si>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</si>
  <si>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</si>
  <si>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</si>
  <si>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</si>
  <si>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</si>
  <si>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</si>
  <si>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</si>
  <si>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</si>
  <si>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</si>
  <si>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</si>
  <si>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</si>
  <si>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</si>
  <si>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</si>
  <si>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</si>
  <si>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</si>
  <si>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</si>
  <si>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</si>
  <si>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</si>
  <si>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</si>
  <si>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</si>
  <si>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</si>
  <si>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</si>
  <si>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</si>
  <si>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</si>
  <si>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</si>
  <si>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</si>
  <si>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</si>
  <si>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</si>
  <si>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</si>
  <si>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</si>
  <si>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</si>
  <si>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</si>
  <si>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</si>
  <si>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</si>
  <si>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</si>
  <si>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</si>
  <si>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</si>
  <si>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</si>
  <si>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</si>
  <si>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</si>
  <si>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</si>
  <si>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</si>
  <si>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</si>
  <si>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</si>
  <si>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</si>
  <si>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</si>
  <si>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</si>
  <si>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</si>
  <si>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</si>
  <si>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</si>
  <si>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</si>
  <si>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</si>
  <si>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</si>
  <si>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</si>
  <si>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</si>
  <si>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</si>
  <si>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</si>
  <si>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</si>
  <si>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</si>
  <si>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</si>
  <si>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</si>
  <si>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</si>
  <si>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</si>
  <si>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</si>
  <si>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</si>
  <si>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</si>
  <si>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</si>
  <si>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</si>
  <si>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</si>
  <si>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</si>
  <si>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</si>
  <si>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</si>
  <si>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</si>
  <si>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</si>
  <si>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</si>
  <si>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</si>
  <si>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</si>
  <si>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</si>
  <si>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</si>
  <si>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</si>
  <si>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</si>
  <si>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</si>
  <si>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</si>
  <si>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</si>
  <si>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</si>
  <si>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</si>
  <si>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</si>
  <si>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</si>
  <si>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</si>
  <si>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</si>
  <si>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</si>
  <si>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</si>
  <si>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</si>
  <si>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</si>
  <si>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</si>
  <si>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</si>
  <si>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</si>
  <si>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</si>
  <si>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</si>
  <si>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</si>
  <si>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</si>
  <si>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</si>
  <si>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</si>
  <si>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</si>
  <si>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</si>
  <si>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</si>
  <si>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</si>
  <si>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</si>
  <si>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</si>
  <si>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</si>
  <si>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</si>
  <si>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</si>
  <si>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</si>
  <si>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</si>
  <si>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</si>
  <si>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</si>
  <si>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</si>
  <si>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</si>
  <si>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</si>
  <si>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</si>
  <si>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</si>
  <si>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</si>
  <si>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</si>
  <si>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</si>
  <si>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</si>
  <si>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</si>
  <si>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</si>
  <si>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</si>
  <si>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</si>
  <si>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</si>
  <si>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</si>
  <si>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</si>
  <si>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</si>
  <si>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</si>
  <si>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</si>
  <si>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</si>
  <si>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</si>
  <si>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</si>
  <si>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</si>
  <si>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</si>
  <si>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</si>
  <si>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</si>
  <si>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</si>
  <si>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</si>
  <si>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</si>
  <si>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</si>
  <si>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</si>
  <si>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</si>
  <si>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</si>
  <si>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</si>
  <si>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</si>
  <si>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</si>
  <si>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</si>
  <si>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</si>
  <si>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</si>
  <si>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</si>
  <si>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</si>
  <si>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</si>
  <si>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</si>
  <si>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</si>
  <si>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</si>
  <si>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</si>
  <si>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</si>
  <si>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</si>
  <si>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</si>
  <si>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</si>
  <si>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</si>
  <si>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</si>
  <si>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</si>
  <si>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</si>
  <si>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</si>
  <si>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</si>
  <si>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</si>
  <si>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</si>
  <si>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</si>
  <si>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</si>
  <si>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</si>
  <si>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</si>
  <si>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</si>
  <si>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</si>
  <si>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</si>
  <si>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</si>
  <si>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</si>
  <si>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</si>
  <si>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</si>
  <si>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</si>
  <si>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</si>
  <si>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</si>
  <si>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</si>
  <si>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</si>
  <si>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</si>
  <si>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</si>
  <si>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</si>
  <si>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</si>
  <si>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</si>
  <si>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</si>
  <si>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</si>
  <si>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</si>
  <si>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</si>
  <si>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</si>
  <si>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</si>
  <si>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</si>
  <si>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</si>
  <si>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</si>
  <si>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</si>
  <si>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</si>
  <si>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</si>
  <si>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</si>
  <si>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</si>
  <si>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</si>
  <si>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</si>
  <si>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</si>
  <si>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</si>
  <si>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</si>
  <si>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</si>
  <si>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</si>
  <si>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</si>
  <si>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</si>
  <si>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</si>
  <si>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</si>
  <si>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</si>
  <si>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</si>
  <si>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</si>
  <si>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</si>
  <si>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</si>
  <si>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</si>
  <si>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</si>
  <si>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</si>
  <si>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</si>
  <si>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</si>
  <si>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</si>
  <si>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</si>
  <si>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</si>
  <si>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</si>
  <si>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</si>
  <si>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</si>
  <si>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</si>
  <si>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</si>
  <si>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</si>
  <si>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</si>
  <si>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</si>
  <si>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</si>
  <si>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</si>
  <si>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</si>
  <si>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</si>
  <si>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</si>
  <si>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</si>
  <si>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</si>
  <si>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</si>
  <si>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</si>
  <si>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</si>
  <si>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</si>
  <si>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</si>
  <si>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</si>
  <si>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</si>
  <si>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</si>
  <si>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</si>
  <si>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</si>
  <si>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</si>
  <si>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</si>
  <si>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</si>
  <si>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</si>
  <si>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</si>
  <si>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</si>
  <si>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</si>
  <si>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</si>
  <si>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</si>
  <si>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</si>
  <si>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</si>
  <si>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</si>
  <si>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</si>
  <si>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</si>
  <si>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</si>
  <si>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</si>
  <si>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</si>
  <si>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</si>
  <si>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</si>
  <si>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</si>
  <si>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</si>
  <si>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</si>
  <si>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</si>
  <si>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</si>
  <si>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</si>
  <si>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</si>
  <si>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</si>
  <si>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</si>
  <si>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</si>
  <si>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</si>
  <si>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</si>
  <si>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</si>
  <si>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</si>
  <si>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</si>
  <si>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</si>
  <si>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</si>
  <si>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</si>
  <si>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</si>
  <si>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</si>
  <si>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</si>
  <si>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</si>
  <si>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</si>
  <si>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</si>
  <si>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</si>
  <si>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</si>
  <si>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</si>
  <si>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</si>
  <si>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</si>
  <si>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</si>
  <si>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</si>
  <si>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</si>
  <si>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</si>
  <si>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</si>
  <si>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</si>
  <si>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</si>
  <si>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</si>
  <si>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</si>
  <si>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</si>
  <si>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</si>
  <si>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</si>
  <si>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</si>
  <si>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</si>
  <si>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</si>
  <si>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</si>
  <si>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</si>
  <si>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</si>
  <si>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</si>
  <si>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</si>
  <si>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</si>
  <si>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</si>
  <si>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</si>
  <si>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</si>
  <si>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</si>
  <si>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</si>
  <si>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</si>
  <si>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</si>
  <si>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</si>
  <si>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</si>
  <si>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</si>
  <si>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</si>
  <si>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</si>
  <si>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</si>
  <si>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</si>
  <si>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</si>
  <si>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</si>
  <si>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</si>
  <si>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</si>
  <si>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</si>
  <si>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</si>
  <si>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</si>
  <si>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</si>
  <si>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</si>
  <si>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</si>
  <si>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</si>
  <si>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</si>
  <si>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</si>
  <si>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</si>
  <si>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</si>
  <si>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</si>
  <si>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</si>
  <si>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</si>
  <si>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</si>
  <si>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</si>
  <si>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</si>
  <si>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</si>
  <si>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</si>
  <si>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</si>
  <si>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</si>
  <si>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</si>
  <si>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</si>
  <si>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</si>
  <si>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</si>
  <si>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</si>
  <si>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</si>
  <si>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</si>
  <si>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</si>
  <si>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</si>
  <si>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</si>
  <si>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</si>
  <si>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</si>
  <si>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</si>
  <si>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</si>
  <si>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</si>
  <si>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</si>
  <si>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</si>
  <si>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</si>
  <si>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</si>
  <si>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</si>
  <si>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</si>
  <si>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</si>
  <si>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</si>
  <si>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</si>
  <si>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</si>
  <si>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</si>
  <si>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</si>
  <si>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</si>
  <si>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</si>
  <si>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</si>
  <si>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</si>
  <si>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</si>
  <si>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</si>
  <si>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</si>
  <si>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</si>
  <si>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</si>
  <si>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</si>
  <si>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</si>
  <si>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</si>
  <si>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</si>
  <si>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</si>
  <si>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</si>
  <si>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</si>
  <si>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</si>
  <si>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</si>
  <si>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</si>
  <si>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</si>
  <si>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</si>
  <si>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</si>
  <si>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</si>
  <si>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</si>
  <si>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</si>
  <si>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</si>
  <si>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</si>
  <si>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</si>
  <si>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</si>
  <si>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</si>
  <si>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</si>
  <si>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</si>
  <si>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</si>
  <si>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</si>
  <si>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</si>
  <si>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</si>
  <si>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</si>
  <si>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</si>
  <si>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</si>
  <si>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</si>
  <si>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</si>
  <si>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</si>
  <si>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</si>
  <si>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</si>
  <si>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</si>
  <si>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</si>
  <si>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</si>
  <si>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</si>
  <si>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</si>
  <si>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</si>
  <si>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</si>
  <si>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</si>
  <si>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</si>
  <si>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</si>
  <si>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</si>
  <si>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</si>
  <si>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</si>
  <si>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</si>
  <si>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</si>
  <si>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</si>
  <si>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</si>
  <si>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</si>
  <si>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</si>
  <si>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</si>
  <si>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</si>
  <si>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</si>
  <si>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</si>
  <si>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</si>
  <si>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</si>
  <si>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</si>
  <si>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</si>
  <si>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</si>
  <si>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</si>
  <si>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</si>
  <si>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</si>
  <si>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</si>
  <si>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</si>
  <si>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</si>
  <si>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</si>
  <si>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</si>
  <si>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</si>
  <si>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</si>
  <si>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</si>
  <si>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</si>
  <si>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</si>
  <si>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</si>
  <si>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</si>
  <si>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</si>
  <si>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</si>
  <si>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</si>
  <si>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</si>
  <si>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</si>
  <si>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</si>
  <si>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</si>
  <si>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</si>
  <si>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</si>
  <si>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</si>
  <si>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</si>
  <si>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</si>
  <si>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</si>
  <si>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</si>
  <si>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</si>
  <si>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</si>
  <si>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</si>
  <si>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</si>
  <si>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</si>
  <si>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</si>
  <si>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</si>
  <si>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</si>
  <si>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</si>
  <si>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</si>
  <si>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</si>
  <si>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</si>
  <si>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</si>
  <si>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</si>
  <si>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</si>
  <si>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</si>
  <si>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</si>
  <si>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</si>
  <si>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</si>
  <si>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</si>
  <si>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</si>
  <si>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</si>
  <si>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</si>
  <si>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</si>
  <si>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</si>
  <si>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</si>
  <si>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</si>
  <si>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</si>
  <si>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</si>
  <si>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</si>
  <si>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</si>
  <si>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</si>
  <si>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</si>
  <si>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</si>
  <si>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</si>
  <si>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</si>
  <si>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</si>
  <si>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</si>
  <si>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</si>
  <si>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</si>
  <si>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</si>
  <si>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</si>
  <si>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</si>
  <si>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</si>
  <si>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</si>
  <si>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</si>
  <si>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</si>
  <si>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</si>
  <si>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</si>
  <si>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</si>
  <si>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</si>
  <si>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</si>
  <si>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</si>
  <si>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</si>
  <si>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</si>
  <si>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</si>
  <si>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</si>
  <si>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</si>
  <si>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</si>
  <si>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</si>
  <si>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</si>
  <si>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</si>
  <si>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</si>
  <si>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</si>
  <si>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</si>
  <si>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</si>
  <si>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</si>
  <si>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</si>
  <si>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</si>
  <si>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</si>
  <si>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</si>
  <si>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</si>
  <si>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</si>
  <si>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</si>
  <si>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</si>
  <si>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</si>
  <si>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</si>
  <si>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</si>
  <si>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</si>
  <si>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</si>
  <si>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</si>
  <si>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</si>
  <si>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</si>
  <si>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</si>
  <si>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</si>
  <si>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</si>
  <si>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</si>
  <si>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</si>
  <si>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</si>
  <si>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</si>
  <si>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</si>
  <si>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</si>
  <si>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</si>
  <si>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</si>
  <si>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</si>
  <si>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</si>
  <si>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</si>
  <si>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</si>
  <si>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</si>
  <si>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</si>
  <si>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</si>
  <si>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</si>
  <si>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</si>
  <si>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</si>
  <si>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</si>
  <si>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</si>
  <si>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</si>
  <si>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</si>
  <si>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</si>
  <si>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</si>
  <si>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</si>
  <si>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</si>
  <si>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</si>
  <si>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</si>
  <si>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</si>
  <si>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</si>
  <si>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</si>
  <si>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</si>
  <si>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</si>
  <si>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</si>
  <si>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</si>
  <si>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</si>
  <si>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</si>
  <si>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</si>
  <si>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</si>
  <si>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</si>
  <si>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</si>
  <si>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</si>
  <si>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</si>
  <si>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</si>
  <si>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</si>
  <si>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</si>
  <si>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</si>
  <si>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</si>
  <si>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</si>
  <si>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</si>
  <si>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</si>
  <si>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</si>
  <si>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</si>
  <si>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</si>
  <si>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</si>
  <si>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</si>
  <si>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</si>
  <si>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</si>
  <si>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</si>
  <si>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</si>
  <si>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</si>
  <si>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</si>
  <si>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</si>
  <si>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</si>
  <si>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</si>
  <si>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</si>
  <si>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</si>
  <si>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</si>
  <si>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</si>
  <si>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</si>
  <si>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</si>
  <si>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</si>
  <si>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</si>
  <si>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</si>
  <si>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</si>
  <si>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</si>
  <si>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</si>
  <si>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</si>
  <si>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</si>
  <si>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</si>
  <si>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</si>
  <si>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</si>
  <si>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</si>
  <si>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</si>
  <si>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</si>
  <si>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</si>
  <si>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</si>
  <si>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</si>
  <si>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</si>
  <si>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</si>
  <si>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</si>
  <si>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</si>
  <si>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</si>
  <si>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</si>
  <si>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</si>
  <si>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</si>
  <si>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</si>
  <si>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</si>
  <si>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</si>
  <si>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</si>
  <si>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</si>
  <si>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</si>
  <si>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</si>
  <si>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</si>
  <si>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</si>
  <si>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</si>
  <si>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</si>
  <si>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</si>
  <si>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</si>
  <si>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</si>
  <si>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</si>
  <si>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</si>
  <si>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</si>
  <si>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</si>
  <si>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</si>
  <si>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</si>
  <si>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</si>
  <si>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</si>
  <si>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</si>
  <si>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</si>
  <si>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</si>
  <si>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</si>
  <si>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</si>
  <si>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</si>
  <si>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</si>
  <si>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</si>
  <si>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</si>
  <si>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</si>
  <si>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</si>
  <si>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</si>
  <si>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</si>
  <si>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</si>
  <si>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</si>
  <si>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</si>
  <si>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</si>
  <si>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</si>
  <si>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</si>
  <si>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</si>
  <si>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</si>
  <si>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</si>
  <si>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</si>
  <si>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</si>
  <si>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</si>
  <si>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</si>
  <si>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</si>
  <si>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</si>
  <si>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</si>
  <si>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</si>
  <si>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</si>
  <si>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</si>
  <si>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</si>
  <si>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</si>
  <si>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</si>
  <si>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</si>
  <si>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</si>
  <si>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</si>
  <si>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</si>
  <si>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</si>
  <si>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</si>
  <si>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</si>
  <si>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</si>
  <si>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</si>
  <si>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</si>
  <si>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</si>
  <si>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</si>
  <si>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</si>
  <si>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</si>
  <si>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</si>
  <si>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</si>
  <si>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</si>
  <si>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</si>
  <si>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</si>
  <si>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</si>
  <si>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</si>
  <si>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</si>
  <si>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</si>
  <si>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</si>
  <si>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</si>
  <si>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</si>
  <si>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</si>
  <si>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</si>
  <si>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</si>
  <si>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</si>
  <si>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</si>
  <si>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</si>
  <si>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</si>
  <si>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</si>
  <si>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</si>
  <si>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</si>
  <si>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</si>
  <si>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</si>
  <si>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</si>
  <si>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</si>
  <si>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</si>
  <si>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</si>
  <si>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</si>
  <si>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</si>
  <si>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</si>
  <si>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</si>
  <si>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</si>
  <si>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</si>
  <si>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</si>
  <si>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</si>
  <si>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</si>
  <si>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</si>
  <si>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</si>
  <si>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</si>
  <si>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</si>
  <si>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</si>
  <si>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</si>
  <si>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</si>
  <si>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</si>
  <si>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</si>
  <si>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</si>
  <si>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</si>
  <si>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</si>
  <si>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</si>
  <si>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</si>
  <si>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</si>
  <si>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</si>
  <si>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</si>
  <si>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</si>
  <si>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</si>
  <si>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</si>
  <si>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</si>
  <si>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</si>
  <si>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</si>
  <si>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</si>
  <si>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</si>
  <si>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</si>
  <si>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</si>
  <si>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</si>
  <si>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</si>
  <si>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</si>
  <si>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</si>
  <si>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</si>
  <si>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</si>
  <si>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</si>
  <si>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</si>
  <si>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</si>
  <si>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</si>
  <si>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</si>
  <si>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</si>
  <si>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</si>
  <si>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</si>
  <si>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</si>
  <si>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</si>
  <si>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</si>
  <si>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</si>
  <si>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</si>
  <si>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</si>
  <si>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</si>
  <si>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</si>
  <si>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</si>
  <si>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</si>
  <si>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</si>
  <si>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</si>
  <si>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</si>
  <si>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</si>
  <si>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</si>
  <si>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</si>
  <si>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</si>
  <si>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</si>
  <si>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</si>
  <si>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</si>
  <si>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</si>
  <si>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</si>
  <si>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</si>
  <si>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</si>
  <si>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</si>
  <si>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</si>
  <si>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</si>
  <si>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</si>
  <si>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</si>
  <si>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</si>
  <si>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</si>
  <si>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</si>
  <si>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</si>
  <si>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</si>
  <si>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</si>
  <si>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</si>
  <si>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</si>
  <si>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</si>
  <si>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</si>
  <si>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</si>
  <si>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</si>
  <si>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</si>
  <si>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</si>
  <si>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</si>
  <si>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</si>
  <si>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</si>
  <si>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</si>
  <si>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</si>
  <si>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</si>
  <si>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</si>
  <si>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</si>
  <si>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</si>
  <si>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</si>
  <si>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</si>
  <si>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</si>
  <si>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</si>
  <si>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</si>
  <si>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</si>
  <si>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</si>
  <si>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</si>
  <si>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</si>
  <si>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</si>
  <si>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</si>
  <si>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</si>
  <si>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</si>
  <si>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</si>
  <si>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</si>
  <si>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</si>
  <si>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</si>
  <si>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</si>
  <si>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</si>
  <si>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</si>
  <si>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</si>
  <si>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</si>
  <si>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</si>
  <si>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</si>
  <si>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</si>
  <si>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</si>
  <si>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</si>
  <si>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</si>
  <si>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</si>
  <si>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</si>
  <si>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</si>
  <si>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</si>
  <si>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</si>
  <si>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</si>
  <si>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</si>
  <si>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</si>
  <si>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</si>
  <si>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</si>
  <si>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</si>
  <si>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</si>
  <si>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</si>
  <si>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</si>
  <si>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</si>
  <si>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</si>
  <si>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</si>
  <si>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</si>
  <si>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</si>
  <si>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</si>
  <si>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</si>
  <si>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</si>
  <si>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</si>
  <si>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</si>
  <si>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</si>
  <si>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</si>
  <si>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</si>
  <si>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</si>
  <si>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</si>
  <si>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</si>
  <si>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</si>
  <si>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</si>
  <si>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</si>
  <si>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</si>
  <si>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</si>
  <si>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</si>
  <si>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</si>
  <si>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</si>
  <si>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</si>
  <si>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</si>
  <si>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</si>
  <si>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</si>
  <si>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</si>
  <si>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</si>
  <si>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</si>
  <si>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</si>
  <si>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</si>
  <si>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</si>
  <si>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</si>
  <si>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</si>
  <si>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</si>
  <si>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</si>
  <si>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</si>
  <si>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</si>
  <si>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</si>
  <si>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</si>
  <si>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</si>
  <si>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</si>
  <si>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</si>
  <si>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</si>
  <si>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</si>
  <si>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</si>
  <si>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</si>
  <si>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</si>
  <si>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</si>
  <si>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</si>
  <si>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</si>
  <si>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</si>
  <si>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</si>
  <si>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</si>
  <si>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</si>
  <si>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</si>
  <si>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</si>
  <si>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</si>
  <si>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</si>
  <si>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</si>
  <si>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</si>
  <si>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</si>
  <si>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</si>
  <si>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</si>
  <si>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</si>
  <si>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</si>
  <si>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</si>
  <si>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</si>
  <si>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</si>
  <si>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</si>
  <si>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</si>
  <si>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</si>
  <si>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</si>
  <si>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</si>
  <si>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</si>
  <si>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</si>
  <si>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</si>
  <si>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</si>
  <si>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</si>
  <si>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</si>
  <si>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</si>
  <si>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</si>
  <si>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</si>
  <si>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</si>
  <si>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</si>
  <si>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</si>
  <si>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</si>
  <si>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</si>
  <si>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</si>
  <si>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</si>
  <si>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</si>
  <si>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</si>
  <si>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</si>
  <si>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</si>
  <si>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</si>
  <si>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</si>
  <si>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</si>
  <si>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</si>
  <si>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</si>
  <si>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</si>
  <si>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</si>
  <si>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</si>
  <si>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</si>
  <si>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</si>
  <si>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</si>
  <si>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</si>
  <si>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</si>
  <si>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</si>
  <si>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</si>
  <si>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</si>
  <si>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</si>
  <si>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</si>
  <si>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</si>
  <si>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</si>
  <si>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</si>
  <si>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</si>
  <si>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</si>
  <si>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</si>
  <si>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</si>
  <si>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</si>
  <si>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</si>
  <si>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</si>
  <si>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</si>
  <si>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</si>
  <si>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</si>
  <si>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</si>
  <si>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</si>
  <si>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</si>
  <si>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</si>
  <si>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</si>
  <si>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</si>
  <si>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</si>
  <si>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</si>
  <si>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</si>
  <si>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</si>
  <si>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</si>
  <si>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</si>
  <si>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</si>
  <si>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</si>
  <si>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</si>
  <si>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</si>
  <si>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</si>
  <si>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</si>
  <si>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</si>
  <si>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</si>
  <si>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</si>
  <si>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</si>
  <si>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</si>
  <si>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</si>
  <si>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</si>
  <si>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</si>
  <si>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</si>
  <si>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</si>
  <si>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</si>
  <si>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</si>
  <si>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</si>
  <si>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</si>
  <si>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</si>
  <si>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</si>
  <si>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</si>
  <si>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</si>
  <si>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</si>
  <si>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</si>
  <si>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</si>
  <si>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</si>
  <si>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</si>
  <si>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</si>
  <si>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</si>
  <si>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</si>
  <si>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</si>
  <si>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</si>
  <si>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</si>
  <si>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</si>
  <si>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</si>
  <si>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</si>
  <si>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</si>
  <si>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</si>
  <si>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</si>
  <si>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</si>
  <si>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</si>
  <si>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</si>
  <si>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</si>
  <si>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</si>
  <si>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</si>
  <si>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</si>
  <si>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</si>
  <si>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</si>
  <si>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</si>
  <si>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</si>
  <si>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</si>
  <si>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</si>
  <si>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</si>
  <si>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</si>
  <si>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</si>
  <si>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</si>
  <si>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</si>
  <si>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</si>
  <si>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</si>
  <si>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</si>
  <si>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</si>
  <si>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</si>
  <si>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</si>
  <si>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</si>
  <si>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</si>
  <si>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</si>
  <si>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</si>
  <si>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</si>
  <si>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</si>
  <si>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</si>
  <si>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</si>
  <si>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</si>
  <si>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</si>
  <si>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</si>
  <si>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</si>
  <si>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</si>
  <si>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</si>
  <si>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</si>
  <si>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</si>
  <si>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</si>
  <si>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</si>
  <si>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</si>
  <si>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</si>
  <si>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</si>
  <si>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</si>
  <si>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</si>
  <si>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</si>
  <si>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</si>
  <si>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</si>
  <si>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</si>
  <si>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</si>
  <si>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</si>
  <si>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</si>
  <si>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</si>
  <si>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</si>
  <si>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</si>
  <si>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</si>
  <si>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</si>
  <si>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</si>
  <si>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</si>
  <si>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</si>
  <si>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</si>
  <si>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</si>
  <si>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</si>
  <si>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</si>
  <si>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</si>
  <si>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</si>
  <si>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</si>
  <si>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</si>
  <si>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</si>
  <si>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</si>
  <si>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</si>
  <si>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</si>
  <si>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</si>
  <si>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</si>
  <si>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</si>
  <si>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</si>
  <si>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</si>
  <si>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</si>
  <si>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</si>
  <si>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</si>
  <si>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</si>
  <si>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</si>
  <si>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</si>
  <si>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</si>
  <si>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</si>
  <si>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</si>
  <si>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</si>
  <si>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</si>
  <si>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</si>
  <si>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</si>
  <si>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</si>
  <si>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</si>
  <si>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</si>
  <si>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</si>
  <si>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</si>
  <si>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</si>
  <si>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</si>
  <si>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</si>
  <si>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</si>
  <si>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</si>
  <si>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</si>
  <si>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</si>
  <si>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</si>
  <si>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</si>
  <si>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</si>
  <si>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</si>
  <si>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</si>
  <si>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</si>
  <si>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</si>
  <si>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</si>
  <si>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</si>
  <si>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</si>
  <si>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</si>
  <si>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</si>
  <si>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</si>
  <si>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</si>
  <si>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</si>
  <si>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</si>
  <si>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</si>
  <si>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</si>
  <si>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</si>
  <si>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</si>
  <si>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</si>
  <si>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</si>
  <si>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</si>
  <si>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</si>
  <si>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</si>
  <si>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</si>
  <si>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</si>
  <si>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</si>
  <si>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</si>
  <si>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</si>
  <si>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</si>
  <si>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</si>
  <si>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</si>
  <si>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</si>
  <si>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</si>
  <si>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</si>
  <si>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</si>
  <si>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</si>
  <si>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</si>
  <si>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</si>
  <si>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</si>
  <si>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</si>
  <si>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</si>
  <si>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</si>
  <si>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</si>
  <si>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</si>
  <si>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</si>
  <si>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</si>
  <si>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</si>
  <si>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</si>
  <si>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</si>
  <si>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</si>
  <si>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</si>
  <si>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</si>
  <si>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</si>
  <si>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</si>
  <si>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</si>
  <si>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</si>
  <si>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</si>
  <si>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</si>
  <si>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</si>
  <si>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</si>
  <si>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</si>
  <si>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</si>
  <si>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</si>
  <si>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</si>
  <si>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</si>
  <si>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</si>
  <si>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</si>
  <si>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</si>
  <si>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</si>
  <si>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</si>
  <si>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</si>
  <si>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</si>
  <si>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</si>
  <si>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</si>
  <si>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</si>
  <si>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</si>
  <si>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</si>
  <si>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</si>
  <si>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</si>
  <si>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</si>
  <si>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</si>
  <si>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</si>
  <si>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</si>
  <si>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</si>
  <si>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</si>
  <si>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</si>
  <si>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</si>
  <si>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</si>
  <si>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</si>
  <si>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</si>
  <si>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</si>
  <si>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</si>
  <si>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</si>
  <si>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</si>
  <si>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</si>
  <si>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</si>
  <si>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</si>
  <si>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</si>
  <si>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</si>
  <si>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</si>
  <si>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</si>
  <si>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</si>
  <si>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</si>
  <si>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</si>
  <si>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</si>
  <si>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</si>
  <si>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</si>
  <si>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</si>
  <si>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</si>
  <si>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</si>
  <si>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</si>
  <si>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</si>
  <si>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</si>
  <si>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</si>
  <si>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</si>
  <si>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</si>
  <si>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</si>
  <si>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</si>
  <si>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</si>
  <si>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</si>
  <si>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</si>
  <si>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</si>
  <si>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</si>
  <si>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</si>
  <si>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</si>
  <si>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</si>
  <si>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</si>
  <si>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</si>
  <si>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</si>
  <si>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</si>
  <si>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</si>
  <si>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</si>
  <si>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</si>
  <si>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</si>
  <si>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</si>
  <si>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</si>
  <si>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</si>
  <si>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</si>
  <si>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</si>
  <si>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</si>
  <si>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</si>
  <si>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</si>
  <si>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</si>
  <si>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</si>
  <si>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</si>
  <si>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</si>
  <si>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</si>
  <si>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</si>
  <si>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</si>
  <si>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</si>
  <si>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</si>
  <si>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</si>
  <si>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</si>
  <si>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</si>
  <si>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</si>
  <si>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</si>
  <si>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</si>
  <si>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</si>
  <si>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</si>
  <si>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</si>
  <si>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</si>
  <si>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</si>
  <si>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</si>
  <si>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</si>
  <si>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</si>
  <si>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</si>
  <si>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</si>
  <si>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</si>
  <si>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</si>
  <si>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</si>
  <si>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</si>
  <si>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</si>
  <si>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</si>
  <si>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</si>
  <si>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</si>
  <si>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</si>
  <si>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</si>
  <si>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</si>
  <si>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</si>
  <si>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</si>
  <si>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</si>
  <si>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</si>
  <si>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</si>
  <si>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</si>
  <si>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</si>
  <si>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</si>
  <si>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</si>
  <si>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</si>
  <si>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</si>
  <si>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</si>
  <si>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</si>
  <si>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</si>
  <si>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</si>
  <si>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</si>
  <si>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</si>
  <si>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</si>
  <si>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</si>
  <si>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</si>
  <si>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</si>
  <si>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</si>
  <si>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</si>
  <si>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</si>
  <si>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</si>
  <si>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</si>
  <si>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</si>
  <si>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</si>
  <si>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</si>
  <si>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</si>
  <si>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</si>
  <si>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</si>
  <si>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</si>
  <si>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</si>
  <si>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</si>
  <si>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</si>
  <si>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</si>
  <si>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</si>
  <si>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</si>
  <si>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</si>
  <si>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</si>
  <si>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</si>
  <si>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</si>
  <si>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</si>
  <si>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</si>
  <si>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</si>
  <si>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</si>
  <si>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</si>
  <si>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</si>
  <si>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</si>
  <si>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</si>
  <si>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</si>
  <si>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</si>
  <si>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</si>
  <si>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</si>
  <si>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</si>
  <si>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</si>
  <si>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</si>
  <si>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</si>
  <si>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</si>
  <si>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</si>
  <si>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</si>
  <si>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</si>
  <si>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</si>
  <si>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</si>
  <si>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</si>
  <si>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</si>
  <si>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</si>
  <si>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</si>
  <si>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</si>
  <si>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</si>
  <si>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</si>
  <si>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</si>
  <si>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</si>
  <si>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</si>
  <si>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</si>
  <si>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</si>
  <si>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</si>
  <si>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</si>
  <si>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</si>
  <si>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</si>
  <si>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</si>
  <si>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</si>
  <si>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</si>
  <si>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</si>
  <si>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</si>
  <si>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</si>
  <si>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</si>
  <si>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</si>
  <si>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</si>
  <si>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</si>
  <si>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</si>
  <si>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</si>
  <si>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</si>
  <si>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</si>
  <si>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</si>
  <si>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</si>
  <si>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</si>
  <si>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</si>
  <si>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</si>
  <si>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</si>
  <si>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</si>
  <si>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</si>
  <si>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</si>
  <si>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</si>
  <si>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</si>
  <si>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</si>
  <si>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</si>
  <si>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</si>
  <si>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</si>
  <si>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</si>
  <si>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</si>
  <si>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</si>
  <si>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</si>
  <si>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</si>
  <si>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</si>
  <si>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</si>
  <si>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</si>
  <si>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</si>
  <si>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</si>
  <si>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</si>
  <si>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</si>
  <si>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</si>
  <si>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</si>
  <si>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</si>
  <si>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</si>
  <si>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</si>
  <si>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</si>
  <si>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</si>
  <si>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</si>
  <si>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</si>
  <si>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</si>
  <si>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</si>
  <si>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</si>
  <si>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</si>
  <si>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</si>
  <si>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</si>
  <si>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</si>
  <si>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</si>
  <si>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</si>
  <si>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</si>
  <si>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</si>
  <si>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</si>
  <si>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</si>
  <si>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</si>
  <si>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</si>
  <si>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</si>
  <si>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</si>
  <si>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</si>
  <si>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</si>
  <si>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</si>
  <si>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</si>
  <si>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</si>
  <si>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</si>
  <si>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</si>
  <si>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</si>
  <si>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</si>
  <si>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</si>
  <si>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</si>
  <si>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</si>
  <si>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</si>
  <si>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</si>
  <si>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</si>
  <si>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</si>
  <si>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</si>
  <si>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</si>
  <si>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</si>
  <si>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</si>
  <si>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</si>
  <si>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</si>
  <si>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</si>
  <si>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</si>
  <si>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</si>
  <si>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</si>
  <si>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</si>
  <si>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</si>
  <si>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</si>
  <si>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</si>
  <si>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</si>
  <si>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</si>
  <si>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</si>
  <si>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</si>
  <si>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</si>
  <si>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</si>
  <si>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</si>
  <si>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</si>
  <si>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</si>
  <si>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</si>
  <si>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</si>
  <si>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</si>
  <si>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</si>
  <si>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</si>
  <si>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</si>
  <si>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</si>
  <si>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</si>
  <si>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</si>
  <si>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</si>
  <si>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</si>
  <si>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</si>
  <si>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</si>
  <si>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</si>
  <si>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</si>
  <si>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</si>
  <si>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</si>
  <si>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</si>
  <si>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</si>
  <si>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</si>
  <si>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</si>
  <si>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</si>
  <si>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</si>
  <si>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</si>
  <si>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</si>
  <si>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</si>
  <si>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</si>
  <si>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</si>
  <si>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</si>
  <si>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</si>
  <si>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</si>
  <si>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</si>
  <si>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</si>
  <si>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</si>
  <si>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</si>
  <si>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</si>
  <si>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</si>
  <si>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</si>
  <si>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</si>
  <si>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</si>
  <si>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</si>
  <si>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</si>
  <si>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</si>
  <si>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</si>
  <si>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</si>
  <si>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</si>
  <si>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</si>
  <si>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</si>
  <si>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</si>
  <si>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</si>
  <si>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</si>
  <si>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</si>
  <si>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</si>
  <si>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</si>
  <si>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</si>
  <si>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</si>
  <si>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</si>
  <si>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</si>
  <si>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</si>
  <si>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</si>
  <si>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</si>
  <si>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</si>
  <si>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</si>
  <si>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</si>
  <si>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</si>
  <si>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</si>
  <si>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</si>
  <si>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</si>
  <si>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</si>
  <si>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</si>
  <si>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</si>
  <si>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</si>
  <si>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</si>
  <si>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</si>
  <si>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</si>
  <si>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</si>
  <si>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</si>
  <si>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</si>
  <si>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</si>
  <si>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</si>
  <si>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</si>
  <si>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</si>
  <si>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</si>
  <si>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</si>
  <si>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</si>
  <si>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</si>
  <si>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</si>
  <si>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</si>
  <si>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</si>
  <si>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</si>
  <si>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</si>
  <si>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</si>
  <si>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</si>
  <si>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</si>
  <si>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</si>
  <si>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</si>
  <si>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</si>
  <si>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</si>
  <si>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</si>
  <si>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</si>
  <si>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</si>
  <si>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</si>
  <si>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</si>
  <si>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</si>
  <si>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</si>
  <si>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</si>
  <si>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</si>
  <si>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</si>
  <si>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</si>
  <si>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</si>
  <si>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</si>
  <si>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</si>
  <si>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</si>
  <si>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</si>
  <si>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</si>
  <si>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</si>
  <si>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</si>
  <si>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</si>
  <si>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</si>
  <si>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</si>
  <si>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</si>
  <si>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</si>
  <si>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</si>
  <si>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</si>
  <si>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</si>
  <si>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</si>
  <si>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</si>
  <si>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</si>
  <si>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</si>
  <si>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</si>
  <si>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</si>
  <si>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</si>
  <si>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</si>
  <si>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</si>
  <si>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</si>
  <si>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</si>
  <si>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</si>
  <si>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</si>
  <si>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</si>
  <si>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</si>
  <si>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</si>
  <si>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</si>
  <si>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</si>
  <si>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</si>
  <si>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</si>
  <si>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</si>
  <si>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</si>
  <si>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</si>
  <si>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</si>
  <si>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</si>
  <si>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</si>
  <si>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</si>
  <si>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</si>
  <si>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</si>
  <si>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</si>
  <si>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</si>
  <si>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</si>
  <si>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</si>
  <si>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</si>
  <si>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</si>
  <si>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</si>
  <si>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</si>
  <si>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</si>
  <si>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</si>
  <si>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</si>
  <si>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</si>
  <si>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</si>
  <si>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</si>
  <si>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</si>
  <si>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</si>
  <si>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</si>
  <si>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</si>
  <si>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</si>
  <si>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</si>
  <si>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</si>
  <si>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</si>
  <si>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</si>
  <si>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</si>
  <si>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</si>
  <si>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</si>
  <si>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</si>
  <si>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</si>
  <si>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</si>
  <si>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</si>
  <si>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</si>
  <si>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</si>
  <si>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</si>
  <si>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</si>
  <si>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</si>
  <si>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</si>
  <si>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</si>
  <si>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</si>
  <si>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</si>
  <si>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</si>
  <si>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</si>
  <si>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</si>
  <si>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</si>
  <si>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</si>
  <si>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</si>
  <si>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</si>
  <si>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</si>
  <si>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</si>
  <si>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</si>
  <si>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</si>
  <si>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</si>
  <si>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</si>
  <si>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</si>
  <si>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</si>
  <si>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</si>
  <si>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</si>
  <si>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</si>
  <si>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</si>
  <si>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</si>
  <si>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</si>
  <si>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</si>
  <si>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</si>
  <si>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</si>
  <si>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</si>
  <si>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</si>
  <si>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</si>
  <si>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</si>
  <si>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</si>
  <si>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</si>
  <si>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</si>
  <si>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</si>
  <si>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</si>
  <si>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</si>
  <si>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</si>
  <si>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</si>
  <si>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</si>
  <si>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</si>
  <si>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</si>
  <si>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</si>
  <si>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</si>
  <si>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</si>
  <si>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</si>
  <si>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</si>
  <si>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</si>
  <si>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</si>
  <si>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</si>
  <si>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</si>
  <si>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</si>
  <si>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</si>
  <si>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</si>
  <si>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</si>
  <si>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</si>
  <si>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</si>
  <si>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</si>
  <si>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</si>
  <si>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</si>
  <si>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</si>
  <si>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</si>
  <si>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</si>
  <si>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</si>
  <si>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</si>
  <si>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</si>
  <si>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</si>
  <si>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</si>
  <si>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</si>
  <si>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</si>
  <si>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</si>
  <si>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</si>
  <si>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</si>
  <si>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</si>
  <si>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</si>
  <si>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</si>
  <si>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</si>
  <si>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</si>
  <si>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</si>
  <si>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</si>
  <si>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</si>
  <si>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</si>
  <si>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</si>
  <si>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</si>
  <si>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</si>
  <si>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</si>
  <si>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</si>
  <si>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</si>
  <si>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</si>
  <si>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</si>
  <si>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</si>
  <si>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</si>
  <si>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</si>
  <si>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</si>
  <si>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</si>
  <si>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</si>
  <si>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</si>
  <si>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</si>
  <si>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</si>
  <si>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</si>
  <si>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</si>
  <si>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</si>
  <si>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</si>
  <si>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</si>
  <si>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</si>
  <si>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</si>
  <si>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</si>
  <si>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</si>
  <si>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</si>
  <si>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</si>
  <si>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</si>
  <si>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</si>
  <si>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</si>
  <si>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</si>
  <si>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</si>
  <si>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</si>
  <si>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</si>
  <si>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</si>
  <si>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</si>
  <si>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</si>
  <si>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</si>
  <si>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</si>
  <si>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</si>
  <si>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</si>
  <si>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</si>
  <si>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</si>
  <si>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</si>
  <si>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</si>
  <si>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</si>
  <si>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</si>
  <si>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</si>
  <si>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</si>
  <si>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</si>
  <si>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</si>
  <si>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</si>
  <si>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</si>
  <si>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</si>
  <si>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</si>
  <si>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</si>
  <si>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</si>
  <si>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</si>
  <si>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</si>
  <si>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</si>
  <si>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</si>
  <si>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</si>
  <si>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</si>
  <si>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</si>
  <si>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</si>
  <si>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</si>
  <si>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</si>
  <si>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</si>
  <si>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</si>
  <si>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</si>
  <si>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</si>
  <si>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</si>
  <si>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</si>
  <si>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</si>
  <si>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</si>
  <si>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</si>
  <si>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</si>
  <si>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</si>
  <si>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</si>
  <si>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</si>
  <si>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</si>
  <si>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</si>
  <si>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</si>
  <si>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</si>
  <si>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</si>
  <si>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</si>
  <si>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</si>
  <si>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</si>
  <si>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</si>
  <si>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</si>
  <si>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</si>
  <si>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</si>
  <si>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</si>
  <si>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</si>
  <si>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</si>
  <si>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</si>
  <si>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</si>
  <si>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</si>
  <si>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</si>
  <si>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</si>
  <si>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</si>
  <si>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</si>
  <si>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</si>
  <si>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</si>
  <si>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</si>
  <si>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</si>
  <si>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</si>
  <si>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</si>
  <si>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</si>
  <si>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</si>
  <si>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</si>
  <si>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</si>
  <si>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</si>
  <si>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</si>
  <si>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</si>
  <si>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</si>
  <si>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</si>
  <si>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</si>
  <si>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</si>
  <si>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</si>
  <si>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</si>
  <si>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</si>
  <si>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</si>
  <si>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</si>
  <si>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</si>
  <si>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</si>
  <si>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</si>
  <si>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</si>
  <si>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</si>
  <si>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</si>
  <si>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</si>
  <si>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</si>
  <si>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</si>
  <si>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</si>
  <si>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</si>
  <si>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</si>
  <si>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</si>
  <si>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</si>
  <si>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</si>
  <si>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</si>
  <si>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</si>
  <si>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</si>
  <si>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</si>
  <si>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</si>
  <si>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</si>
  <si>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</si>
  <si>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</si>
  <si>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</si>
  <si>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</si>
  <si>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</si>
  <si>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</si>
  <si>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</si>
  <si>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</si>
  <si>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</si>
  <si>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</si>
  <si>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</si>
  <si>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</si>
  <si>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</si>
  <si>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</si>
  <si>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</si>
  <si>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</si>
  <si>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</si>
  <si>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</si>
  <si>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</si>
  <si>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</si>
  <si>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</si>
  <si>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</si>
  <si>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</si>
  <si>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</si>
  <si>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</si>
  <si>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</si>
  <si>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</si>
  <si>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</si>
  <si>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</si>
  <si>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</si>
  <si>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</si>
  <si>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</si>
  <si>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</si>
  <si>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</si>
  <si>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</si>
  <si>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</si>
  <si>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</si>
  <si>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</si>
  <si>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</si>
  <si>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</si>
  <si>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</si>
  <si>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</si>
  <si>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</si>
  <si>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</si>
  <si>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</si>
  <si>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</si>
  <si>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</si>
  <si>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</si>
  <si>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</si>
  <si>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</si>
  <si>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</si>
  <si>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</si>
  <si>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</si>
  <si>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</si>
  <si>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</si>
  <si>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</si>
  <si>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</si>
  <si>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</si>
  <si>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</si>
  <si>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</si>
  <si>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</si>
  <si>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</si>
  <si>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</si>
  <si>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</si>
  <si>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</si>
  <si>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</si>
  <si>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</si>
  <si>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</si>
  <si>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</si>
  <si>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</si>
  <si>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</si>
  <si>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</si>
  <si>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</si>
  <si>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</si>
  <si>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</si>
  <si>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</si>
  <si>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</si>
  <si>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</si>
  <si>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</si>
  <si>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</si>
  <si>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</si>
  <si>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</si>
  <si>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</si>
  <si>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</si>
  <si>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</si>
  <si>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</si>
  <si>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</si>
  <si>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</si>
  <si>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</si>
  <si>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</si>
  <si>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</si>
  <si>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</si>
  <si>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</si>
  <si>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</si>
  <si>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</si>
  <si>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</si>
  <si>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</si>
  <si>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</si>
  <si>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</si>
  <si>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</si>
  <si>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</si>
  <si>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</si>
  <si>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</si>
  <si>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</si>
  <si>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</si>
  <si>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</si>
  <si>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</si>
  <si>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</si>
  <si>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</si>
  <si>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</si>
  <si>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</si>
  <si>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</si>
  <si>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</si>
  <si>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</si>
  <si>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</si>
  <si>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</si>
  <si>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</si>
  <si>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</si>
  <si>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</si>
  <si>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</si>
  <si>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</si>
  <si>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</si>
  <si>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</si>
  <si>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</si>
  <si>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</si>
  <si>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</si>
  <si>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</si>
  <si>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</si>
  <si>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</si>
  <si>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</si>
  <si>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</si>
  <si>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</si>
  <si>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</si>
  <si>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</si>
  <si>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</si>
  <si>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</si>
  <si>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</si>
  <si>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</si>
  <si>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</si>
  <si>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</si>
  <si>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</si>
  <si>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</si>
  <si>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</si>
  <si>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</si>
  <si>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</si>
  <si>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</si>
  <si>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</si>
  <si>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</si>
  <si>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</si>
  <si>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</si>
  <si>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</si>
  <si>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</si>
  <si>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</si>
  <si>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</si>
  <si>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</si>
  <si>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</si>
  <si>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</si>
  <si>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</si>
  <si>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</si>
  <si>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</si>
  <si>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</si>
  <si>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</si>
  <si>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</si>
  <si>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</si>
  <si>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</si>
  <si>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</si>
  <si>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</si>
  <si>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</si>
  <si>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</si>
  <si>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</si>
  <si>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</si>
  <si>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</si>
  <si>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</si>
  <si>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</si>
  <si>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</si>
  <si>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</si>
  <si>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</si>
  <si>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</si>
  <si>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</si>
  <si>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</si>
  <si>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</si>
  <si>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</si>
  <si>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</si>
  <si>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</si>
  <si>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</si>
  <si>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</si>
  <si>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</si>
  <si>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</si>
  <si>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</si>
  <si>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</si>
  <si>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</si>
  <si>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</si>
  <si>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</si>
  <si>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</si>
  <si>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</si>
  <si>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</si>
  <si>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</si>
  <si>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</si>
  <si>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</si>
  <si>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</si>
  <si>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</si>
  <si>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</si>
  <si>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</si>
  <si>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</si>
  <si>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</si>
  <si>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</si>
  <si>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</si>
  <si>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</si>
  <si>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</si>
  <si>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</si>
  <si>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</si>
  <si>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</si>
  <si>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</si>
  <si>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</si>
  <si>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</si>
  <si>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</si>
  <si>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</si>
  <si>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</si>
  <si>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</si>
  <si>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</si>
  <si>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</si>
  <si>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</si>
  <si>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</si>
  <si>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</si>
  <si>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</si>
  <si>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</si>
  <si>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</si>
  <si>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</si>
  <si>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</si>
  <si>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</si>
  <si>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</si>
  <si>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</si>
  <si>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</si>
  <si>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</si>
  <si>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</si>
  <si>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</si>
  <si>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</si>
  <si>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</si>
  <si>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</si>
  <si>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</si>
  <si>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</si>
  <si>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</si>
  <si>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</si>
  <si>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</si>
  <si>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</si>
  <si>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</si>
  <si>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</si>
  <si>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</si>
  <si>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</si>
  <si>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</si>
  <si>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</si>
  <si>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</si>
  <si>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</si>
  <si>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</si>
  <si>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</si>
  <si>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</si>
  <si>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</si>
  <si>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</si>
  <si>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</si>
  <si>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</si>
  <si>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</si>
  <si>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</si>
  <si>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</si>
  <si>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</si>
  <si>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</si>
  <si>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</si>
  <si>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</si>
  <si>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</si>
  <si>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</si>
  <si>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</si>
  <si>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</si>
  <si>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</si>
  <si>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</si>
  <si>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</si>
  <si>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</si>
  <si>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</si>
  <si>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</si>
  <si>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</si>
  <si>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</si>
  <si>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</si>
  <si>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</si>
  <si>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</si>
  <si>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</si>
  <si>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</si>
  <si>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</si>
  <si>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</si>
  <si>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</si>
  <si>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</si>
  <si>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</si>
  <si>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</si>
  <si>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</si>
  <si>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</si>
  <si>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</si>
  <si>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</si>
  <si>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</si>
  <si>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</si>
  <si>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</si>
  <si>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</si>
  <si>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</si>
  <si>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</si>
  <si>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</si>
  <si>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</si>
  <si>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</si>
  <si>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</si>
  <si>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</si>
  <si>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</si>
  <si>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</si>
  <si>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</si>
  <si>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</si>
  <si>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</si>
  <si>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</si>
  <si>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</si>
  <si>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</si>
  <si>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</si>
  <si>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</si>
  <si>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</si>
  <si>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</si>
  <si>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</si>
  <si>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</si>
  <si>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</si>
  <si>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</si>
  <si>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</si>
  <si>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</si>
  <si>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</si>
  <si>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</si>
  <si>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</si>
  <si>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</si>
  <si>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</si>
  <si>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</si>
  <si>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</si>
  <si>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</si>
  <si>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</si>
  <si>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</si>
  <si>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</si>
  <si>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</si>
  <si>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</si>
  <si>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</si>
  <si>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</si>
  <si>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</si>
  <si>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</si>
  <si>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</si>
  <si>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</si>
  <si>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</si>
  <si>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</si>
  <si>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</si>
  <si>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</si>
  <si>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</si>
  <si>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</si>
  <si>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</si>
  <si>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</si>
  <si>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</si>
  <si>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</si>
  <si>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</si>
  <si>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</si>
  <si>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</si>
  <si>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</si>
  <si>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</si>
  <si>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</si>
  <si>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</si>
  <si>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</si>
  <si>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</si>
  <si>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</si>
  <si>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</si>
  <si>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</si>
  <si>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</si>
  <si>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</si>
  <si>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</si>
  <si>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</si>
  <si>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</si>
  <si>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</si>
  <si>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</si>
  <si>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</si>
  <si>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</si>
  <si>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</si>
  <si>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</si>
  <si>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</si>
  <si>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</si>
  <si>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</si>
  <si>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</si>
  <si>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</si>
  <si>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</si>
  <si>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</si>
  <si>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</si>
  <si>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</si>
  <si>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</si>
  <si>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</si>
  <si>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</si>
  <si>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</si>
  <si>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</si>
  <si>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</si>
  <si>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</si>
  <si>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</si>
  <si>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</si>
  <si>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</si>
  <si>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</si>
  <si>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</si>
  <si>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</si>
  <si>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</si>
  <si>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</si>
  <si>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</si>
  <si>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</si>
  <si>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</si>
  <si>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</si>
  <si>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</si>
  <si>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</si>
  <si>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</si>
  <si>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</si>
  <si>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</si>
  <si>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</si>
  <si>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</si>
  <si>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</si>
  <si>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</si>
  <si>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</si>
  <si>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</si>
  <si>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</si>
  <si>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</si>
  <si>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</si>
  <si>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</si>
  <si>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</si>
  <si>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</si>
  <si>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</si>
  <si>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</si>
  <si>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</si>
  <si>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</si>
  <si>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</si>
  <si>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</si>
  <si>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</si>
  <si>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</si>
  <si>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</si>
  <si>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</si>
  <si>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</si>
  <si>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</si>
  <si>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</si>
  <si>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</si>
  <si>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</si>
  <si>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</si>
  <si>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</si>
  <si>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</si>
  <si>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</si>
  <si>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</si>
  <si>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</si>
  <si>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</si>
  <si>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</si>
  <si>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</si>
  <si>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</si>
  <si>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</si>
  <si>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</si>
  <si>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</si>
  <si>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</si>
  <si>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</si>
  <si>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</si>
  <si>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</si>
  <si>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</si>
  <si>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</si>
  <si>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</si>
  <si>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</si>
  <si>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</si>
  <si>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</si>
  <si>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</si>
  <si>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</si>
  <si>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</si>
  <si>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</si>
  <si>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</si>
  <si>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</si>
  <si>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</si>
  <si>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</si>
  <si>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</si>
  <si>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</si>
  <si>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</si>
  <si>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</si>
  <si>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</si>
  <si>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</si>
  <si>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</si>
  <si>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</si>
  <si>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</si>
  <si>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</si>
  <si>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</si>
  <si>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</si>
  <si>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</si>
  <si>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</si>
  <si>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</si>
  <si>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</si>
  <si>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</si>
  <si>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</si>
  <si>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</si>
  <si>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</si>
  <si>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</si>
  <si>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</si>
  <si>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</si>
  <si>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</si>
  <si>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</si>
  <si>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</si>
  <si>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</si>
  <si>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</si>
  <si>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</si>
  <si>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</si>
  <si>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</si>
  <si>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</si>
  <si>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</si>
  <si>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</si>
  <si>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</si>
  <si>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</si>
  <si>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</si>
  <si>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</si>
  <si>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</si>
  <si>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</si>
  <si>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</si>
  <si>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</si>
  <si>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</si>
  <si>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</si>
  <si>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</si>
  <si>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</si>
  <si>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</si>
  <si>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</si>
  <si>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</si>
  <si>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</si>
  <si>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</si>
  <si>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</si>
  <si>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</si>
  <si>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</si>
  <si>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</si>
  <si>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</si>
  <si>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</si>
  <si>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</si>
  <si>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</si>
  <si>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</si>
  <si>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</si>
  <si>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</si>
  <si>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</si>
  <si>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</si>
  <si>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</si>
  <si>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</si>
  <si>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</si>
  <si>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</si>
  <si>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</si>
  <si>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</si>
  <si>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</si>
  <si>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</si>
  <si>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</si>
  <si>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</si>
  <si>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</si>
  <si>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</si>
  <si>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</si>
  <si>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</si>
  <si>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</si>
  <si>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</si>
  <si>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</si>
  <si>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</si>
  <si>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</si>
  <si>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</si>
  <si>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</si>
  <si>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</si>
  <si>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</si>
  <si>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</si>
  <si>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</si>
  <si>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</si>
  <si>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</si>
  <si>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</si>
  <si>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</si>
  <si>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</si>
  <si>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</si>
  <si>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</si>
  <si>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</si>
  <si>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</si>
  <si>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</si>
  <si>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</si>
  <si>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</si>
  <si>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</si>
  <si>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</si>
  <si>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</si>
  <si>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</si>
  <si>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</si>
  <si>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</si>
  <si>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</si>
  <si>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</si>
  <si>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</si>
  <si>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</si>
  <si>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</si>
  <si>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</si>
  <si>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</si>
  <si>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</si>
  <si>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</si>
  <si>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</si>
  <si>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</si>
  <si>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</si>
  <si>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</si>
  <si>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</si>
  <si>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</si>
  <si>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</si>
  <si>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</si>
  <si>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</si>
  <si>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</si>
  <si>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</si>
  <si>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</si>
  <si>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</si>
  <si>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</si>
  <si>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</si>
  <si>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</si>
  <si>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</si>
  <si>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</si>
  <si>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</si>
  <si>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</si>
  <si>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</si>
  <si>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</si>
  <si>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</si>
  <si>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</si>
  <si>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</si>
  <si>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</si>
  <si>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</si>
  <si>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</si>
  <si>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</si>
  <si>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</si>
  <si>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</si>
  <si>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</si>
  <si>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</si>
  <si>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</si>
  <si>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</si>
  <si>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</si>
  <si>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</si>
  <si>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</si>
  <si>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</si>
  <si>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</si>
  <si>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</si>
  <si>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</si>
  <si>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</si>
  <si>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</si>
  <si>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</si>
  <si>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</si>
  <si>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</si>
  <si>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</si>
  <si>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</si>
  <si>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</si>
  <si>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</si>
  <si>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</si>
  <si>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</si>
  <si>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</si>
  <si>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</si>
  <si>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</si>
  <si>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</si>
  <si>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</si>
  <si>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</si>
  <si>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</si>
  <si>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</si>
  <si>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</si>
  <si>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</si>
  <si>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</si>
  <si>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</si>
  <si>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</si>
  <si>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</si>
  <si>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</si>
  <si>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</si>
  <si>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</si>
  <si>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</si>
  <si>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</si>
  <si>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</si>
  <si>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</si>
  <si>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</si>
  <si>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</si>
  <si>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</si>
  <si>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</si>
  <si>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</si>
  <si>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</si>
  <si>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</si>
  <si>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</si>
  <si>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</si>
  <si>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</si>
  <si>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</si>
  <si>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</si>
  <si>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</si>
  <si>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</si>
  <si>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</si>
  <si>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</si>
  <si>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</si>
  <si>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</si>
  <si>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</si>
  <si>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</si>
  <si>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</si>
  <si>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</si>
  <si>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</si>
  <si>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</si>
  <si>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</si>
  <si>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</si>
  <si>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</si>
  <si>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</si>
  <si>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</si>
  <si>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</si>
  <si>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</si>
  <si>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</si>
  <si>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</si>
  <si>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</si>
  <si>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</si>
  <si>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</si>
  <si>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</si>
  <si>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</si>
  <si>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</si>
  <si>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</si>
  <si>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</si>
  <si>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</si>
  <si>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</si>
  <si>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</si>
  <si>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</si>
  <si>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</si>
  <si>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</si>
  <si>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</si>
  <si>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</si>
  <si>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</si>
  <si>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</si>
  <si>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</si>
  <si>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</si>
  <si>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</si>
  <si>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</si>
  <si>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</si>
  <si>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</si>
  <si>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</si>
  <si>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</si>
  <si>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</si>
  <si>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</si>
  <si>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</si>
  <si>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</si>
  <si>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</si>
  <si>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</si>
  <si>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</si>
  <si>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</si>
  <si>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</si>
  <si>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</si>
  <si>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</si>
  <si>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</si>
  <si>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</si>
  <si>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</si>
  <si>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</si>
  <si>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</si>
  <si>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</si>
  <si>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</si>
  <si>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</si>
  <si>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</si>
  <si>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</si>
  <si>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</si>
  <si>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</si>
  <si>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</si>
  <si>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</si>
  <si>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</si>
  <si>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</si>
  <si>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</si>
  <si>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</si>
  <si>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</si>
  <si>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</si>
  <si>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</si>
  <si>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</si>
  <si>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</si>
  <si>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</si>
  <si>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</si>
  <si>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</si>
  <si>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</si>
  <si>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</si>
  <si>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</si>
  <si>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</si>
  <si>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</si>
  <si>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</si>
  <si>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</si>
  <si>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</si>
  <si>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</si>
  <si>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</si>
  <si>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</si>
  <si>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</si>
  <si>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</si>
  <si>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</si>
  <si>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</si>
  <si>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</si>
  <si>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</si>
  <si>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</si>
  <si>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</si>
  <si>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</si>
  <si>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</si>
  <si>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</si>
  <si>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</si>
  <si>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</si>
  <si>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</si>
  <si>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</si>
  <si>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</si>
  <si>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</si>
  <si>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</si>
  <si>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</si>
  <si>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</si>
  <si>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</si>
  <si>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</si>
  <si>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</si>
  <si>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</si>
  <si>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</si>
  <si>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</si>
  <si>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</si>
  <si>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</si>
  <si>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</si>
  <si>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</si>
  <si>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</si>
  <si>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</si>
  <si>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</si>
  <si>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</si>
  <si>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</si>
  <si>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</si>
  <si>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</si>
  <si>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</si>
  <si>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</si>
  <si>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</si>
  <si>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</si>
  <si>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</si>
  <si>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</si>
  <si>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</si>
  <si>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</si>
  <si>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</si>
  <si>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</si>
  <si>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</si>
  <si>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</si>
  <si>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</si>
  <si>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</si>
  <si>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</si>
  <si>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</si>
  <si>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</si>
  <si>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</si>
  <si>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</si>
  <si>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</si>
  <si>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</si>
  <si>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</si>
  <si>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</si>
  <si>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</si>
  <si>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</si>
  <si>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</si>
  <si>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</si>
  <si>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</si>
  <si>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</si>
  <si>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</si>
  <si>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</si>
  <si>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</si>
  <si>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</si>
  <si>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</si>
  <si>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</si>
  <si>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</si>
  <si>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</si>
  <si>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</si>
  <si>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</si>
  <si>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</si>
  <si>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</si>
  <si>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</si>
  <si>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</si>
  <si>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</si>
  <si>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</si>
  <si>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</si>
  <si>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</si>
  <si>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</si>
  <si>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</si>
  <si>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</si>
  <si>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</si>
  <si>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</si>
  <si>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</si>
  <si>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</si>
  <si>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</si>
  <si>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</si>
  <si>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</si>
  <si>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</si>
  <si>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</si>
  <si>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</si>
  <si>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</si>
  <si>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</si>
  <si>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</si>
  <si>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</si>
  <si>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</si>
  <si>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</si>
  <si>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</si>
  <si>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</si>
  <si>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</si>
  <si>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</si>
  <si>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</si>
  <si>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</si>
  <si>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</si>
  <si>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</si>
  <si>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</si>
  <si>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</si>
  <si>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</si>
  <si>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</si>
  <si>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</si>
  <si>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</si>
  <si>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</si>
  <si>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</si>
  <si>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</si>
  <si>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</si>
  <si>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</si>
  <si>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</si>
  <si>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</si>
  <si>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</si>
  <si>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</si>
  <si>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</si>
  <si>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</si>
  <si>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</si>
  <si>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</si>
  <si>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</si>
  <si>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</si>
  <si>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</si>
  <si>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</si>
  <si>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</si>
  <si>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</si>
  <si>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</si>
  <si>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</si>
  <si>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</si>
  <si>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</si>
  <si>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</si>
  <si>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</si>
  <si>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</si>
  <si>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</si>
  <si>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</si>
  <si>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</si>
  <si>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</si>
  <si>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</si>
  <si>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</si>
  <si>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</si>
  <si>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</si>
  <si>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</si>
  <si>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</si>
  <si>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</si>
  <si>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</si>
  <si>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</si>
  <si>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</si>
  <si>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</si>
  <si>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</si>
  <si>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</si>
  <si>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</si>
  <si>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</si>
  <si>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</si>
  <si>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</si>
  <si>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</si>
  <si>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</si>
  <si>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</si>
  <si>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</si>
  <si>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</si>
  <si>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</si>
  <si>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</si>
  <si>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</si>
  <si>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</si>
  <si>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</si>
  <si>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</si>
  <si>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</si>
  <si>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</si>
  <si>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</si>
  <si>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</si>
  <si>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</si>
  <si>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</si>
  <si>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</si>
  <si>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</si>
  <si>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</si>
  <si>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</si>
  <si>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</si>
  <si>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</si>
  <si>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</si>
  <si>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</si>
  <si>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</si>
  <si>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</si>
  <si>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</si>
  <si>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</si>
  <si>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</si>
  <si>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</si>
  <si>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</si>
  <si>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</si>
  <si>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</si>
  <si>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</si>
  <si>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</si>
  <si>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</si>
  <si>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</si>
  <si>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</si>
  <si>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</si>
  <si>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</si>
  <si>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</si>
  <si>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</si>
  <si>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</si>
  <si>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</si>
  <si>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</si>
  <si>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</si>
  <si>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</si>
  <si>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</si>
  <si>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</si>
  <si>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</si>
  <si>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</si>
  <si>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</si>
  <si>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</si>
  <si>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</si>
  <si>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</si>
  <si>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</si>
  <si>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</si>
  <si>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</si>
  <si>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</si>
  <si>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</si>
  <si>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</si>
  <si>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</si>
  <si>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</si>
  <si>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</si>
  <si>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</si>
  <si>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</si>
  <si>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</si>
  <si>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</si>
  <si>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</si>
  <si>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</si>
  <si>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</si>
  <si>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</si>
  <si>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</si>
  <si>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</si>
  <si>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</si>
  <si>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</si>
  <si>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</si>
  <si>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</si>
  <si>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</si>
  <si>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</si>
  <si>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</si>
  <si>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</si>
  <si>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</si>
  <si>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</si>
  <si>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</si>
  <si>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</si>
  <si>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</si>
  <si>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</si>
  <si>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</si>
  <si>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</si>
  <si>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</si>
  <si>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</si>
  <si>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</si>
  <si>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</si>
  <si>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</si>
  <si>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</si>
  <si>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</si>
  <si>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</si>
  <si>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</si>
  <si>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</si>
  <si>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</si>
  <si>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</si>
  <si>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</si>
  <si>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</si>
  <si>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</si>
  <si>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</si>
  <si>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</si>
  <si>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</si>
  <si>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</si>
  <si>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</si>
  <si>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</si>
  <si>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</si>
  <si>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</si>
  <si>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</si>
  <si>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</si>
  <si>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</si>
  <si>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</si>
  <si>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</si>
  <si>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</si>
  <si>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</si>
  <si>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</si>
  <si>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</si>
  <si>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</si>
  <si>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</si>
  <si>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</si>
  <si>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</si>
  <si>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</si>
  <si>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</si>
  <si>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</si>
  <si>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</si>
  <si>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</si>
  <si>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</si>
  <si>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</si>
  <si>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</si>
  <si>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</si>
  <si>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</si>
  <si>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</si>
  <si>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</si>
  <si>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</si>
  <si>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</si>
  <si>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</si>
  <si>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</si>
  <si>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</si>
  <si>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</si>
  <si>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</si>
  <si>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</si>
  <si>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</si>
  <si>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</si>
  <si>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</si>
  <si>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</si>
  <si>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</si>
  <si>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</si>
  <si>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</si>
  <si>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</si>
  <si>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</si>
  <si>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</si>
  <si>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</si>
  <si>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</si>
  <si>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</si>
  <si>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</si>
  <si>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</si>
  <si>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</si>
  <si>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</si>
  <si>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</si>
  <si>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</si>
  <si>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</si>
  <si>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</si>
  <si>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</si>
  <si>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</si>
  <si>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</si>
  <si>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</si>
  <si>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</si>
  <si>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</si>
  <si>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</si>
  <si>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</si>
  <si>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</si>
  <si>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</si>
  <si>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</si>
  <si>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</si>
  <si>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</si>
  <si>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</si>
  <si>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</si>
  <si>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</si>
  <si>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</si>
  <si>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</si>
  <si>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</si>
  <si>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</si>
  <si>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</si>
  <si>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</si>
  <si>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</si>
  <si>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</si>
  <si>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</si>
  <si>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</si>
  <si>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</si>
  <si>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</si>
  <si>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</si>
  <si>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</si>
  <si>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</si>
  <si>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</si>
  <si>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</si>
  <si>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</si>
  <si>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</si>
  <si>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</si>
  <si>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</si>
  <si>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</si>
  <si>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</si>
  <si>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</si>
  <si>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</si>
  <si>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</si>
  <si>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</si>
  <si>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</si>
  <si>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</si>
  <si>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</si>
  <si>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</si>
  <si>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</si>
  <si>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</si>
  <si>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</si>
  <si>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</si>
  <si>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</si>
  <si>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</si>
  <si>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</si>
  <si>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</si>
  <si>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</si>
  <si>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</si>
  <si>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</si>
  <si>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</si>
  <si>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</si>
  <si>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</si>
  <si>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</si>
  <si>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</si>
  <si>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</si>
  <si>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</si>
  <si>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</si>
  <si>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</si>
  <si>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</si>
  <si>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</si>
  <si>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</si>
  <si>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</si>
  <si>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</si>
  <si>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</si>
  <si>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</si>
  <si>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</si>
  <si>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</si>
  <si>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</si>
  <si>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</si>
  <si>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</si>
  <si>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</si>
  <si>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</si>
  <si>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</si>
  <si>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</si>
  <si>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</si>
  <si>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</si>
  <si>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</si>
  <si>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</si>
  <si>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</si>
  <si>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</si>
  <si>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</si>
  <si>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</si>
  <si>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</si>
  <si>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</si>
  <si>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</si>
  <si>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</si>
  <si>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</si>
  <si>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</si>
  <si>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</si>
  <si>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</si>
  <si>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</si>
  <si>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</si>
  <si>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</si>
  <si>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</si>
  <si>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</si>
  <si>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</si>
  <si>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</si>
  <si>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</si>
  <si>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</si>
  <si>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</si>
  <si>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</si>
  <si>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</si>
  <si>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</si>
  <si>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</si>
  <si>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</si>
  <si>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</si>
  <si>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</si>
  <si>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</si>
  <si>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</si>
  <si>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</si>
  <si>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</si>
  <si>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</si>
  <si>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</si>
  <si>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</si>
  <si>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</si>
  <si>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</si>
  <si>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</si>
  <si>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</si>
  <si>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</si>
  <si>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</si>
  <si>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</si>
  <si>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</si>
  <si>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</si>
  <si>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</si>
  <si>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</si>
  <si>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</si>
  <si>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</si>
  <si>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</si>
  <si>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</si>
  <si>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</si>
  <si>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</si>
  <si>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</si>
  <si>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</si>
  <si>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</si>
  <si>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</si>
  <si>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</si>
  <si>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</si>
  <si>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</si>
  <si>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</si>
  <si>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</si>
  <si>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</si>
  <si>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</si>
  <si>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</si>
  <si>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</si>
  <si>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</si>
  <si>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</si>
  <si>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</si>
  <si>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</si>
  <si>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</si>
  <si>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</si>
  <si>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</si>
  <si>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</si>
  <si>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</si>
  <si>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</si>
  <si>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</si>
  <si>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</si>
  <si>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</si>
  <si>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</si>
  <si>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</si>
  <si>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</si>
  <si>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</si>
  <si>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</si>
  <si>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</si>
  <si>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</si>
  <si>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</si>
  <si>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</si>
  <si>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</si>
  <si>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</si>
  <si>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</si>
  <si>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</si>
  <si>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</si>
  <si>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</si>
  <si>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</si>
  <si>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</si>
  <si>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</si>
  <si>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</si>
  <si>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</si>
  <si>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</si>
  <si>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</si>
  <si>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</si>
  <si>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</si>
  <si>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</si>
  <si>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</si>
  <si>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</si>
  <si>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</si>
  <si>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</si>
  <si>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</si>
  <si>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</si>
  <si>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</si>
  <si>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</si>
  <si>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</si>
  <si>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</si>
  <si>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</si>
  <si>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</si>
  <si>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</si>
  <si>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</si>
  <si>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</si>
  <si>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</si>
  <si>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</si>
  <si>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</si>
  <si>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</si>
  <si>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</si>
  <si>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</si>
  <si>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</si>
  <si>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</si>
  <si>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</si>
  <si>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</si>
  <si>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</si>
  <si>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</si>
  <si>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</si>
  <si>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</si>
  <si>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</si>
  <si>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</si>
  <si>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</si>
  <si>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</si>
  <si>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</si>
  <si>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</si>
  <si>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</si>
  <si>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</si>
  <si>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</si>
  <si>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</si>
  <si>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</si>
  <si>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</si>
  <si>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</si>
  <si>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</si>
  <si>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</si>
  <si>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</si>
  <si>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</si>
  <si>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</si>
  <si>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</si>
  <si>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</si>
  <si>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</si>
  <si>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</si>
  <si>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</si>
  <si>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</si>
  <si>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</si>
  <si>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</si>
  <si>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</si>
  <si>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</si>
  <si>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</si>
  <si>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</si>
  <si>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</si>
  <si>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</si>
  <si>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</si>
  <si>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</si>
  <si>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</si>
  <si>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</si>
  <si>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</si>
  <si>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</si>
  <si>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</si>
  <si>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</si>
  <si>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</si>
  <si>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</si>
  <si>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</si>
  <si>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</si>
  <si>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</si>
  <si>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</si>
  <si>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</si>
  <si>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</si>
  <si>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</si>
  <si>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</si>
  <si>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</si>
  <si>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</si>
  <si>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</si>
  <si>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</si>
  <si>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</si>
  <si>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</si>
  <si>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</si>
  <si>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</si>
  <si>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</si>
  <si>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</si>
  <si>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</si>
  <si>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</si>
  <si>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</si>
  <si>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</si>
  <si>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</si>
  <si>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</si>
  <si>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</si>
  <si>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</si>
  <si>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</si>
  <si>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</si>
  <si>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</si>
  <si>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</si>
  <si>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</si>
  <si>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</si>
  <si>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</si>
  <si>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</si>
  <si>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</si>
  <si>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</si>
  <si>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</si>
  <si>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</si>
  <si>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</si>
  <si>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</si>
  <si>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</si>
  <si>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</si>
  <si>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</si>
  <si>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</si>
  <si>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</si>
  <si>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</si>
  <si>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</si>
  <si>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</si>
  <si>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</si>
  <si>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</si>
  <si>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</si>
  <si>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</si>
  <si>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</si>
  <si>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</si>
  <si>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</si>
  <si>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</si>
  <si>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</si>
  <si>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</si>
  <si>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</si>
  <si>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</si>
  <si>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</si>
  <si>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</si>
  <si>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</si>
  <si>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</si>
  <si>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</si>
  <si>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</si>
  <si>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</si>
  <si>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</si>
  <si>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</si>
  <si>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</si>
  <si>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</si>
  <si>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</si>
  <si>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</si>
  <si>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</si>
  <si>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</si>
  <si>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</si>
  <si>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</si>
  <si>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</si>
  <si>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</si>
  <si>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</si>
  <si>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</si>
  <si>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</si>
  <si>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</si>
  <si>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</si>
  <si>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</si>
  <si>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</si>
  <si>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</si>
  <si>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</si>
  <si>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</si>
  <si>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</si>
  <si>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</si>
  <si>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</si>
  <si>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</si>
  <si>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</si>
  <si>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</si>
  <si>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</si>
  <si>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</si>
  <si>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</si>
  <si>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</si>
  <si>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</si>
  <si>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</si>
  <si>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</si>
  <si>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</si>
  <si>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</si>
  <si>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</si>
  <si>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</si>
  <si>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</si>
  <si>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</si>
  <si>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</si>
  <si>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</si>
  <si>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</si>
  <si>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</si>
  <si>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</si>
  <si>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</si>
  <si>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</si>
  <si>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</si>
  <si>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</si>
  <si>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</si>
  <si>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</si>
  <si>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</si>
  <si>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</si>
  <si>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</si>
  <si>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</si>
  <si>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</si>
  <si>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</si>
  <si>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</si>
  <si>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</si>
  <si>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</si>
  <si>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</si>
  <si>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</si>
  <si>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</si>
  <si>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</si>
  <si>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</si>
  <si>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</si>
  <si>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</si>
  <si>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</si>
  <si>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</si>
  <si>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</si>
  <si>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</si>
  <si>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</si>
  <si>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</si>
  <si>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</si>
  <si>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</si>
  <si>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</si>
  <si>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</si>
  <si>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</si>
  <si>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</si>
  <si>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</si>
  <si>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</si>
  <si>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</si>
  <si>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</si>
  <si>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</si>
  <si>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</si>
  <si>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</si>
  <si>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</si>
  <si>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</si>
  <si>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</si>
  <si>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</si>
  <si>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</si>
  <si>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</si>
  <si>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</si>
  <si>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</si>
  <si>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</si>
  <si>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</si>
  <si>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</si>
  <si>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</si>
  <si>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</si>
  <si>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</si>
  <si>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</si>
  <si>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</si>
  <si>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</si>
  <si>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</si>
  <si>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</si>
  <si>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</si>
  <si>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</si>
  <si>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</si>
  <si>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</si>
  <si>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</si>
  <si>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</si>
  <si>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</si>
  <si>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</si>
  <si>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</si>
  <si>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</si>
  <si>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</si>
  <si>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</si>
  <si>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</si>
  <si>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</si>
  <si>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</si>
  <si>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</si>
  <si>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</si>
  <si>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</si>
  <si>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</si>
  <si>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</si>
  <si>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</si>
  <si>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</si>
  <si>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</si>
  <si>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</si>
  <si>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</si>
  <si>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</si>
  <si>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</si>
  <si>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</si>
  <si>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</si>
  <si>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</si>
  <si>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</si>
  <si>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</si>
  <si>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</si>
  <si>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</si>
  <si>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</si>
  <si>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</si>
  <si>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</si>
  <si>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</si>
  <si>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</si>
  <si>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</si>
  <si>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</si>
  <si>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</si>
  <si>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</si>
  <si>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</si>
  <si>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</si>
  <si>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</si>
  <si>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</si>
  <si>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</si>
  <si>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</si>
  <si>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</si>
  <si>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</si>
  <si>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</si>
  <si>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</si>
  <si>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</si>
  <si>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</si>
  <si>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</si>
  <si>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</si>
  <si>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</si>
  <si>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</si>
  <si>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</si>
  <si>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</si>
  <si>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</si>
  <si>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</si>
  <si>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</si>
  <si>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</si>
  <si>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</si>
  <si>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</si>
  <si>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</si>
  <si>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</si>
  <si>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</si>
  <si>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</si>
  <si>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</si>
  <si>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</si>
  <si>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</si>
  <si>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</si>
  <si>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</si>
  <si>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</si>
  <si>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</si>
  <si>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</si>
  <si>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</si>
  <si>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</si>
  <si>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</si>
  <si>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</si>
  <si>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</si>
  <si>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</si>
  <si>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</si>
  <si>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</si>
  <si>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</si>
  <si>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</si>
  <si>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</si>
  <si>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</si>
  <si>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</si>
  <si>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</si>
  <si>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</si>
  <si>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</si>
  <si>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</si>
  <si>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</si>
  <si>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</si>
  <si>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</si>
  <si>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</si>
  <si>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</si>
  <si>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</si>
  <si>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</si>
  <si>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</si>
  <si>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</si>
  <si>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</si>
  <si>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</si>
  <si>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</si>
  <si>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</si>
  <si>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</si>
  <si>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</si>
  <si>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</si>
  <si>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</si>
  <si>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</si>
  <si>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</si>
  <si>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</si>
  <si>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</si>
  <si>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</si>
  <si>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</si>
  <si>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</si>
  <si>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</si>
  <si>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</si>
  <si>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</si>
  <si>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</si>
  <si>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</si>
  <si>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</si>
  <si>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</si>
  <si>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</si>
  <si>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</si>
  <si>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</si>
  <si>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</si>
  <si>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</si>
  <si>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</si>
  <si>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</si>
  <si>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</si>
  <si>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</si>
  <si>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</si>
  <si>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</si>
  <si>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</si>
  <si>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</si>
  <si>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</si>
  <si>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</si>
  <si>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</si>
  <si>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</si>
  <si>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</si>
  <si>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</si>
  <si>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</si>
  <si>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</si>
  <si>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</si>
  <si>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</si>
  <si>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</si>
  <si>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</si>
  <si>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</si>
  <si>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</si>
  <si>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</si>
  <si>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</si>
  <si>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</si>
  <si>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</si>
  <si>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</si>
  <si>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</si>
  <si>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</si>
  <si>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</si>
  <si>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</si>
  <si>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</si>
  <si>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</si>
  <si>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</si>
  <si>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</si>
  <si>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</si>
  <si>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</si>
  <si>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</si>
  <si>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</si>
  <si>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</si>
  <si>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</si>
  <si>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</si>
  <si>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</si>
  <si>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</si>
  <si>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</si>
  <si>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</si>
  <si>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</si>
  <si>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</si>
  <si>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</si>
  <si>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</si>
  <si>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</si>
  <si>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</si>
  <si>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</si>
  <si>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</si>
  <si>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</si>
  <si>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</si>
  <si>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</si>
  <si>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</si>
  <si>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</si>
  <si>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</si>
  <si>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</si>
  <si>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</si>
  <si>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</si>
  <si>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</si>
  <si>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</si>
  <si>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</si>
  <si>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</si>
  <si>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</si>
  <si>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</si>
  <si>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</si>
  <si>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</si>
  <si>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</si>
  <si>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</si>
  <si>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</si>
  <si>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</si>
  <si>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</si>
  <si>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</si>
  <si>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</si>
  <si>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</si>
  <si>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</si>
  <si>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</si>
  <si>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</si>
  <si>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</si>
  <si>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</si>
  <si>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</si>
  <si>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</si>
  <si>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</si>
  <si>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</si>
  <si>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</si>
  <si>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</si>
  <si>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</si>
  <si>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</si>
  <si>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</si>
  <si>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</si>
  <si>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</si>
  <si>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</si>
  <si>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</si>
  <si>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</si>
  <si>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</si>
  <si>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</si>
  <si>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</si>
  <si>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</si>
  <si>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</si>
  <si>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</si>
  <si>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</si>
  <si>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</si>
  <si>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</si>
  <si>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</si>
  <si>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</si>
  <si>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</si>
  <si>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</si>
  <si>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</si>
  <si>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</si>
  <si>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</si>
  <si>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</si>
  <si>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</si>
  <si>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</si>
  <si>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</si>
  <si>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</si>
  <si>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</si>
  <si>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</si>
  <si>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</si>
  <si>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</si>
  <si>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</si>
  <si>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</si>
  <si>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</si>
  <si>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</si>
  <si>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</si>
  <si>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</si>
  <si>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</si>
  <si>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</si>
  <si>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</si>
  <si>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</si>
  <si>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</si>
  <si>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</si>
  <si>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</si>
  <si>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</si>
  <si>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</si>
  <si>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</si>
  <si>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</si>
  <si>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</si>
  <si>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</si>
  <si>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</si>
  <si>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</si>
  <si>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</si>
  <si>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</si>
  <si>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</si>
  <si>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</si>
  <si>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</si>
  <si>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</si>
  <si>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</si>
  <si>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</si>
  <si>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</si>
  <si>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</si>
  <si>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</si>
  <si>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</si>
  <si>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</si>
  <si>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</si>
  <si>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</si>
  <si>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</si>
  <si>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</si>
  <si>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</si>
  <si>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</si>
  <si>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</si>
  <si>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</si>
  <si>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</si>
  <si>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</si>
  <si>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</si>
  <si>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</si>
  <si>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</si>
  <si>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</si>
  <si>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</si>
  <si>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</si>
  <si>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</si>
  <si>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</si>
  <si>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</si>
  <si>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</si>
  <si>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</si>
  <si>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</si>
  <si>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</si>
  <si>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</si>
  <si>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</si>
  <si>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</si>
  <si>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</si>
  <si>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</si>
  <si>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</si>
  <si>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</si>
  <si>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</si>
  <si>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</si>
  <si>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</si>
  <si>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</si>
  <si>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</si>
  <si>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</si>
  <si>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</si>
  <si>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</si>
  <si>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</si>
  <si>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</si>
  <si>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</si>
  <si>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</si>
  <si>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</si>
  <si>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</si>
  <si>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</si>
  <si>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</si>
  <si>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</si>
  <si>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</si>
  <si>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</si>
  <si>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</si>
  <si>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</si>
  <si>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</si>
  <si>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</si>
  <si>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</si>
  <si>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</si>
  <si>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</si>
  <si>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</si>
  <si>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</si>
  <si>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</si>
  <si>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</si>
  <si>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</si>
  <si>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</si>
  <si>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</si>
  <si>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</si>
  <si>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</si>
  <si>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</si>
  <si>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</si>
  <si>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</si>
  <si>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</si>
  <si>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</si>
  <si>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</si>
  <si>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</si>
  <si>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</si>
  <si>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</si>
  <si>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</si>
  <si>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</si>
  <si>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</si>
  <si>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</si>
  <si>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</si>
  <si>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</si>
  <si>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</si>
  <si>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</si>
  <si>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</si>
  <si>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</si>
  <si>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</si>
  <si>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</si>
  <si>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</si>
  <si>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</si>
  <si>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</si>
  <si>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</si>
  <si>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</si>
  <si>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</si>
  <si>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</si>
  <si>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</si>
  <si>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</si>
  <si>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</si>
  <si>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</si>
  <si>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</si>
  <si>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</si>
  <si>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</si>
  <si>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</si>
  <si>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</si>
  <si>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</si>
  <si>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</si>
  <si>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</si>
  <si>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</si>
  <si>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</si>
  <si>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</si>
  <si>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</si>
  <si>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</si>
  <si>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</si>
  <si>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</si>
  <si>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</si>
  <si>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</si>
  <si>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</si>
  <si>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</si>
  <si>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</si>
  <si>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</si>
  <si>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</si>
  <si>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</si>
  <si>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</si>
  <si>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</si>
  <si>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</si>
  <si>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</si>
  <si>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</si>
  <si>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</si>
  <si>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</si>
  <si>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</si>
  <si>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</si>
  <si>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</si>
  <si>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</si>
  <si>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</si>
  <si>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</si>
  <si>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</si>
  <si>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</si>
  <si>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</si>
  <si>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</si>
  <si>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</si>
  <si>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</si>
  <si>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</si>
  <si>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</si>
  <si>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</si>
  <si>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</si>
  <si>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</si>
  <si>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</si>
  <si>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</si>
  <si>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</si>
  <si>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</si>
  <si>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</si>
  <si>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</si>
  <si>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</si>
  <si>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</si>
  <si>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</si>
  <si>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</si>
  <si>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</si>
  <si>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</si>
  <si>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</si>
  <si>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</si>
  <si>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</si>
  <si>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</si>
  <si>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</si>
  <si>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</si>
  <si>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</si>
  <si>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</si>
  <si>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</si>
  <si>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</si>
  <si>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</si>
  <si>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</si>
  <si>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</si>
  <si>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</si>
  <si>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</si>
  <si>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</si>
  <si>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</si>
  <si>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</si>
  <si>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</si>
  <si>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</si>
  <si>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</si>
  <si>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</si>
  <si>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</si>
  <si>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</si>
  <si>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</si>
  <si>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</si>
  <si>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</si>
  <si>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</si>
  <si>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</si>
  <si>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</si>
  <si>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</si>
  <si>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</si>
  <si>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</si>
  <si>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</si>
  <si>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</si>
  <si>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</si>
  <si>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</si>
  <si>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</si>
  <si>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</si>
  <si>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</si>
  <si>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</si>
  <si>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</si>
  <si>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</si>
  <si>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</si>
  <si>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</si>
  <si>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</si>
  <si>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</si>
  <si>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</si>
  <si>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</si>
  <si>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</si>
  <si>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</si>
  <si>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</si>
  <si>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</si>
  <si>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</si>
  <si>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</si>
  <si>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</si>
  <si>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</si>
  <si>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</si>
  <si>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</si>
  <si>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</si>
  <si>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</si>
  <si>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</si>
  <si>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</si>
  <si>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</si>
  <si>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</si>
  <si>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</si>
  <si>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</si>
  <si>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</si>
  <si>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</si>
  <si>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</si>
  <si>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</si>
  <si>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</si>
  <si>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</si>
  <si>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</si>
  <si>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</si>
  <si>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</si>
  <si>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</si>
  <si>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</si>
  <si>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</si>
  <si>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</si>
  <si>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</si>
  <si>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</si>
  <si>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</si>
  <si>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</si>
  <si>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</si>
  <si>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</si>
  <si>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</si>
  <si>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</si>
  <si>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</si>
  <si>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</si>
  <si>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</si>
  <si>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</si>
  <si>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</si>
  <si>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</si>
  <si>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</si>
  <si>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</si>
  <si>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</si>
  <si>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</si>
  <si>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</si>
  <si>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</si>
  <si>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</si>
  <si>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</si>
  <si>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</si>
  <si>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</si>
  <si>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</si>
  <si>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</si>
  <si>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</si>
  <si>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</si>
  <si>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</si>
  <si>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</si>
  <si>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</si>
  <si>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</si>
  <si>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</si>
  <si>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</si>
  <si>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</si>
  <si>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</si>
  <si>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</si>
  <si>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</si>
  <si>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</si>
  <si>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</si>
  <si>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</si>
  <si>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</si>
  <si>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</si>
  <si>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</si>
  <si>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</si>
  <si>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</si>
  <si>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</si>
  <si>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</si>
  <si>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</si>
  <si>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</si>
  <si>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</si>
  <si>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</si>
  <si>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</si>
  <si>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</si>
  <si>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</si>
  <si>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</si>
  <si>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</si>
  <si>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</si>
  <si>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</si>
  <si>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</si>
  <si>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</si>
  <si>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</si>
  <si>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</si>
  <si>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</si>
  <si>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</si>
  <si>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</si>
  <si>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</si>
  <si>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</si>
  <si>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</si>
  <si>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</si>
  <si>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</si>
  <si>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</si>
  <si>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</si>
  <si>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</si>
  <si>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</si>
  <si>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</si>
  <si>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</si>
  <si>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</si>
  <si>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</si>
  <si>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</si>
  <si>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</si>
  <si>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</si>
  <si>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</si>
  <si>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</si>
  <si>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</si>
  <si>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</si>
  <si>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</si>
  <si>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</si>
  <si>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</si>
  <si>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</si>
  <si>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</si>
  <si>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</si>
  <si>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</si>
  <si>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</si>
  <si>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</si>
  <si>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</si>
  <si>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</si>
  <si>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</si>
  <si>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</si>
  <si>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</si>
  <si>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</si>
  <si>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</si>
  <si>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</si>
  <si>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</si>
  <si>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</si>
  <si>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</si>
  <si>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</si>
  <si>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</si>
  <si>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</si>
  <si>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</si>
  <si>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</si>
  <si>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</si>
  <si>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</si>
  <si>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</si>
  <si>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</si>
  <si>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</si>
  <si>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</si>
  <si>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</si>
  <si>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</si>
  <si>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</si>
  <si>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</si>
  <si>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</si>
  <si>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</si>
  <si>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</si>
  <si>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</si>
  <si>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</si>
  <si>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</si>
  <si>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</si>
  <si>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</si>
  <si>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</si>
  <si>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</si>
  <si>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</si>
  <si>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</si>
  <si>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</si>
  <si>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</si>
  <si>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</si>
  <si>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</si>
  <si>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</si>
  <si>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</si>
  <si>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</si>
  <si>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</si>
  <si>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</si>
  <si>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</si>
  <si>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</si>
  <si>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</si>
  <si>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</si>
  <si>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</si>
  <si>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</si>
  <si>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</si>
  <si>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</si>
  <si>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</si>
  <si>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</si>
  <si>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</si>
  <si>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</si>
  <si>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</si>
  <si>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</si>
  <si>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</si>
  <si>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</si>
  <si>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</si>
  <si>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</si>
  <si>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</si>
  <si>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</si>
  <si>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</si>
  <si>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</si>
  <si>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</si>
  <si>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</si>
  <si>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</si>
  <si>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</si>
  <si>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</si>
  <si>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</si>
  <si>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</si>
  <si>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</si>
  <si>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</si>
  <si>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</si>
  <si>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</si>
  <si>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</si>
  <si>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</si>
  <si>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</si>
  <si>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</si>
  <si>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</si>
  <si>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</si>
  <si>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</si>
  <si>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</si>
  <si>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</si>
  <si>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</si>
  <si>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</si>
  <si>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</si>
  <si>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</si>
  <si>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</si>
  <si>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</si>
  <si>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</si>
  <si>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</si>
  <si>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</si>
  <si>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</si>
  <si>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</si>
  <si>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</si>
  <si>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</si>
  <si>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</si>
  <si>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</si>
  <si>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</si>
  <si>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</si>
  <si>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</si>
  <si>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</si>
  <si>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</si>
  <si>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</si>
  <si>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</si>
  <si>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</si>
  <si>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</si>
  <si>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</si>
  <si>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</si>
  <si>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</si>
  <si>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</si>
  <si>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</si>
  <si>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</si>
  <si>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</si>
  <si>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</si>
  <si>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</si>
  <si>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</si>
  <si>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</si>
  <si>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</si>
  <si>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</si>
  <si>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</si>
  <si>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</si>
  <si>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</si>
  <si>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</si>
  <si>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</si>
  <si>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</si>
  <si>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</si>
  <si>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</si>
  <si>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</si>
  <si>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</si>
  <si>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</si>
  <si>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</si>
  <si>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</si>
  <si>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</si>
  <si>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</si>
  <si>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</si>
  <si>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</si>
  <si>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</si>
  <si>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</si>
  <si>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</si>
  <si>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</si>
  <si>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</si>
  <si>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</si>
  <si>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</si>
  <si>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</si>
  <si>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</si>
  <si>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</si>
  <si>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</si>
  <si>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</si>
  <si>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</si>
  <si>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</si>
  <si>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</si>
  <si>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</si>
  <si>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</si>
  <si>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</si>
  <si>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</si>
  <si>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</si>
  <si>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</si>
  <si>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</si>
  <si>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</si>
  <si>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</si>
  <si>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</si>
  <si>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</si>
  <si>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</si>
  <si>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</si>
  <si>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</si>
  <si>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</si>
  <si>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</si>
  <si>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</si>
  <si>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</si>
  <si>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</si>
  <si>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</si>
  <si>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</si>
  <si>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</si>
  <si>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</si>
  <si>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</si>
  <si>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</si>
  <si>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</si>
  <si>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</si>
  <si>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</si>
  <si>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</si>
  <si>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</si>
  <si>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</si>
  <si>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</si>
  <si>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</si>
  <si>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</si>
  <si>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</si>
  <si>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</si>
  <si>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</si>
  <si>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</si>
  <si>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</si>
  <si>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</si>
  <si>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</si>
  <si>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</si>
  <si>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</si>
  <si>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</si>
  <si>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</si>
  <si>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</si>
  <si>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</si>
  <si>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</si>
  <si>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</si>
  <si>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</si>
  <si>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</si>
  <si>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</si>
  <si>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</si>
  <si>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</si>
  <si>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</si>
  <si>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</si>
  <si>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</si>
  <si>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</si>
  <si>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</si>
  <si>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</si>
  <si>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</si>
  <si>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</si>
  <si>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</si>
  <si>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</si>
  <si>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</si>
  <si>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</si>
  <si>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</si>
  <si>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</si>
  <si>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</si>
  <si>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</si>
  <si>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</si>
  <si>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</si>
  <si>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</si>
  <si>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</si>
  <si>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</si>
  <si>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</si>
  <si>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</si>
  <si>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</si>
  <si>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</si>
  <si>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</si>
  <si>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</si>
  <si>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</si>
  <si>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</si>
  <si>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</si>
  <si>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</si>
  <si>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</si>
  <si>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</si>
  <si>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</si>
  <si>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</si>
  <si>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</si>
  <si>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</si>
  <si>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</si>
  <si>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</si>
  <si>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</si>
  <si>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</si>
  <si>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</si>
  <si>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</si>
  <si>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</si>
  <si>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</si>
  <si>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</si>
  <si>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</si>
  <si>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</si>
  <si>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</si>
  <si>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</si>
  <si>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</si>
  <si>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</si>
  <si>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</si>
  <si>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</si>
  <si>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</si>
  <si>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</si>
  <si>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</si>
  <si>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</si>
  <si>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</si>
  <si>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</si>
  <si>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</si>
  <si>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</si>
  <si>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</si>
  <si>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</si>
  <si>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</si>
  <si>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</si>
  <si>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</si>
  <si>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</si>
  <si>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</si>
  <si>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</si>
  <si>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</si>
  <si>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</si>
  <si>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</si>
  <si>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</si>
  <si>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</si>
  <si>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</si>
  <si>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</si>
  <si>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</si>
  <si>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</si>
  <si>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</si>
  <si>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</si>
  <si>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</si>
  <si>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</si>
  <si>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</si>
  <si>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</si>
  <si>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</si>
  <si>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</si>
  <si>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</si>
  <si>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</si>
  <si>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</si>
  <si>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</si>
  <si>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</si>
  <si>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</si>
  <si>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</si>
  <si>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</si>
  <si>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</si>
  <si>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</si>
  <si>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</si>
  <si>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</si>
  <si>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</si>
  <si>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</si>
  <si>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</si>
  <si>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</si>
  <si>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</si>
  <si>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</si>
  <si>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</si>
  <si>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</si>
  <si>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</si>
  <si>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</si>
  <si>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</si>
  <si>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</si>
  <si>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</si>
  <si>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</si>
  <si>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</si>
  <si>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</si>
  <si>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</si>
  <si>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</si>
  <si>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</si>
  <si>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</si>
  <si>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</si>
  <si>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</si>
  <si>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</si>
  <si>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</si>
  <si>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</si>
  <si>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</si>
  <si>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</si>
  <si>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</si>
  <si>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</si>
  <si>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</si>
  <si>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</si>
  <si>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</si>
  <si>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</si>
  <si>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</si>
  <si>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</si>
  <si>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</si>
  <si>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</si>
  <si>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</si>
  <si>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</si>
  <si>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</si>
  <si>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</si>
  <si>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</si>
  <si>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</si>
  <si>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</si>
  <si>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</si>
  <si>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</si>
  <si>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</si>
  <si>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</si>
  <si>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</si>
  <si>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</si>
  <si>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</si>
  <si>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</si>
  <si>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</si>
  <si>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</si>
  <si>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</si>
  <si>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</si>
  <si>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</si>
  <si>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</si>
  <si>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</si>
  <si>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</si>
  <si>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</si>
  <si>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</si>
  <si>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</si>
  <si>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</si>
  <si>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</si>
  <si>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</si>
  <si>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</si>
  <si>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</si>
  <si>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</si>
  <si>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</si>
  <si>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</si>
  <si>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</si>
  <si>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</si>
  <si>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</si>
  <si>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</si>
  <si>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</si>
  <si>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</si>
  <si>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</si>
  <si>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</si>
  <si>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</si>
  <si>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</si>
  <si>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</si>
  <si>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</si>
  <si>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</si>
  <si>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</si>
  <si>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</si>
  <si>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</si>
  <si>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</si>
  <si>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</si>
  <si>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</si>
  <si>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</si>
  <si>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</si>
  <si>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</si>
  <si>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</si>
  <si>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</si>
  <si>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</si>
  <si>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</si>
  <si>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</si>
  <si>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</si>
  <si>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</si>
  <si>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</si>
  <si>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</si>
  <si>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</si>
  <si>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</si>
  <si>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</si>
  <si>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</si>
  <si>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</si>
  <si>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</si>
  <si>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</si>
  <si>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</si>
  <si>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</si>
  <si>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</si>
  <si>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</si>
  <si>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</si>
  <si>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</si>
  <si>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</si>
  <si>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</si>
  <si>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</si>
  <si>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</si>
  <si>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</si>
  <si>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</si>
  <si>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</si>
  <si>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</si>
  <si>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</si>
  <si>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</si>
  <si>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</si>
  <si>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</si>
  <si>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</si>
  <si>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</si>
  <si>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</si>
  <si>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</si>
  <si>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</si>
  <si>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</si>
  <si>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</si>
  <si>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</si>
  <si>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</si>
  <si>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</si>
  <si>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</si>
  <si>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</si>
  <si>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</si>
  <si>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</si>
  <si>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</si>
  <si>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</si>
  <si>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</si>
  <si>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</si>
  <si>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</si>
  <si>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</si>
  <si>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</si>
  <si>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</si>
  <si>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</si>
  <si>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</si>
  <si>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</si>
  <si>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</si>
  <si>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</si>
  <si>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</si>
  <si>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</si>
  <si>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</si>
  <si>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</si>
  <si>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</si>
  <si>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</si>
  <si>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</si>
  <si>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</si>
  <si>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</si>
  <si>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</si>
  <si>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</si>
  <si>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</si>
  <si>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</si>
  <si>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</si>
  <si>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</si>
  <si>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</si>
  <si>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</si>
  <si>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</si>
  <si>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</si>
  <si>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</si>
  <si>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</si>
  <si>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</si>
  <si>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</si>
  <si>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</si>
  <si>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</si>
  <si>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</si>
  <si>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</si>
  <si>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</si>
  <si>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</si>
  <si>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</si>
  <si>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</si>
  <si>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</si>
  <si>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</si>
  <si>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</si>
  <si>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</si>
  <si>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</si>
  <si>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</si>
  <si>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</si>
  <si>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</si>
  <si>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</si>
  <si>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</si>
  <si>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</si>
  <si>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</si>
  <si>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</si>
  <si>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</si>
  <si>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</si>
  <si>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</si>
  <si>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</si>
  <si>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</si>
  <si>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</si>
  <si>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</si>
  <si>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</si>
  <si>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</si>
  <si>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</si>
  <si>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</si>
  <si>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</si>
  <si>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</si>
  <si>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</si>
  <si>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</si>
  <si>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</si>
  <si>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</si>
  <si>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</si>
  <si>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</si>
  <si>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</si>
  <si>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</si>
  <si>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</si>
  <si>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</si>
  <si>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</si>
  <si>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</si>
  <si>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</si>
  <si>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</si>
  <si>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</si>
  <si>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</si>
  <si>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</si>
  <si>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</si>
  <si>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</si>
  <si>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</si>
  <si>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</si>
  <si>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</si>
  <si>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</si>
  <si>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</si>
  <si>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</si>
  <si>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</si>
  <si>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</si>
  <si>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</si>
  <si>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</si>
  <si>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</si>
  <si>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</si>
  <si>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</si>
  <si>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</si>
  <si>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</si>
  <si>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</si>
  <si>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</si>
  <si>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</si>
  <si>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</si>
  <si>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</si>
  <si>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</si>
  <si>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</si>
  <si>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</si>
  <si>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</si>
  <si>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</si>
  <si>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</si>
  <si>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</si>
  <si>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</si>
  <si>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</si>
  <si>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</si>
  <si>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</si>
  <si>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</si>
  <si>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</si>
  <si>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</si>
  <si>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</si>
  <si>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</si>
  <si>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</si>
  <si>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</si>
  <si>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</si>
  <si>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</si>
  <si>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</si>
  <si>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</si>
  <si>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</si>
  <si>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</si>
  <si>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</si>
  <si>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</si>
  <si>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</si>
  <si>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</si>
  <si>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</si>
  <si>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</si>
  <si>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</si>
  <si>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</si>
  <si>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</si>
  <si>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</si>
  <si>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</si>
  <si>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</si>
  <si>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</si>
  <si>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</si>
  <si>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</si>
  <si>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</si>
  <si>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</si>
  <si>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</si>
  <si>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</si>
  <si>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</si>
  <si>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</si>
  <si>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</si>
  <si>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</si>
  <si>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</si>
  <si>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</si>
  <si>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</si>
  <si>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</si>
  <si>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</si>
  <si>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</si>
  <si>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</si>
  <si>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</si>
  <si>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</si>
  <si>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</si>
  <si>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</si>
  <si>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</si>
  <si>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</si>
  <si>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</si>
  <si>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</si>
  <si>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</si>
  <si>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</si>
  <si>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</si>
  <si>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</si>
  <si>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</si>
  <si>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</si>
  <si>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</si>
  <si>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</si>
  <si>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</si>
  <si>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</si>
  <si>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</si>
  <si>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</si>
  <si>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</si>
  <si>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</si>
  <si>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</si>
  <si>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</si>
  <si>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</si>
  <si>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</si>
  <si>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</si>
  <si>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</si>
  <si>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</si>
  <si>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</si>
  <si>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</si>
  <si>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</si>
  <si>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</si>
  <si>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</si>
  <si>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</si>
  <si>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</si>
  <si>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</si>
  <si>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</si>
  <si>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</si>
  <si>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</si>
  <si>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</si>
  <si>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</si>
  <si>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</si>
  <si>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</si>
  <si>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</si>
  <si>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</si>
  <si>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</si>
  <si>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</si>
  <si>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</si>
  <si>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</si>
  <si>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</si>
  <si>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</si>
  <si>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</si>
  <si>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</si>
  <si>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</si>
  <si>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</si>
  <si>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</si>
  <si>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</si>
  <si>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</si>
  <si>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</si>
  <si>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</si>
  <si>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</si>
  <si>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</si>
  <si>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</si>
  <si>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</si>
  <si>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</si>
  <si>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</si>
  <si>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</si>
  <si>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</si>
  <si>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</si>
  <si>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</si>
  <si>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</si>
  <si>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</si>
  <si>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</si>
  <si>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</si>
  <si>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</si>
  <si>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</si>
  <si>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</si>
  <si>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</si>
  <si>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</si>
  <si>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</si>
  <si>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</si>
  <si>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</si>
  <si>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</si>
  <si>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</si>
  <si>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</si>
  <si>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</si>
  <si>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</si>
  <si>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</si>
  <si>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</si>
  <si>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</si>
  <si>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</si>
  <si>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</si>
  <si>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</si>
  <si>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</si>
  <si>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</si>
  <si>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</si>
  <si>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</si>
  <si>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</si>
  <si>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</si>
  <si>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</si>
  <si>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</si>
  <si>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</si>
  <si>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</si>
  <si>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</si>
  <si>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</si>
  <si>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</si>
  <si>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</si>
  <si>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</si>
  <si>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</si>
  <si>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</si>
  <si>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</si>
  <si>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</si>
  <si>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</si>
  <si>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</si>
  <si>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</si>
  <si>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</si>
  <si>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</si>
  <si>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</si>
  <si>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</si>
  <si>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</si>
  <si>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</si>
  <si>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</si>
  <si>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</si>
  <si>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</si>
  <si>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</si>
  <si>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</si>
  <si>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</si>
  <si>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</si>
  <si>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</si>
  <si>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</si>
  <si>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</si>
  <si>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</si>
  <si>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</si>
  <si>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</si>
  <si>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</si>
  <si>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</si>
  <si>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</si>
  <si>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</si>
  <si>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</si>
  <si>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</si>
  <si>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</si>
  <si>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</si>
  <si>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</si>
  <si>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</si>
  <si>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</si>
  <si>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</si>
  <si>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</si>
  <si>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</si>
  <si>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</si>
  <si>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</si>
  <si>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</si>
  <si>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</si>
  <si>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</si>
  <si>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</si>
  <si>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</si>
  <si>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</si>
  <si>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</si>
  <si>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</si>
  <si>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</si>
  <si>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</si>
  <si>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</si>
  <si>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</si>
  <si>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</si>
  <si>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</si>
  <si>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</si>
  <si>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</si>
  <si>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</si>
  <si>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</si>
  <si>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</si>
  <si>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</si>
  <si>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</si>
  <si>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</si>
  <si>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</si>
  <si>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</si>
  <si>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</si>
  <si>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</si>
  <si>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</si>
  <si>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</si>
  <si>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</si>
  <si>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</si>
  <si>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</si>
  <si>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</si>
  <si>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</si>
  <si>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</si>
  <si>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</si>
  <si>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</si>
  <si>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</si>
  <si>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</si>
  <si>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</si>
  <si>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</si>
  <si>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</si>
  <si>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</si>
  <si>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</si>
  <si>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</si>
  <si>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</si>
  <si>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</si>
  <si>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</si>
  <si>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</si>
  <si>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</si>
  <si>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</si>
  <si>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</si>
  <si>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</si>
  <si>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</si>
  <si>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</si>
  <si>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</si>
  <si>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</si>
  <si>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</si>
  <si>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</si>
  <si>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</si>
  <si>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</si>
  <si>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</si>
  <si>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</si>
  <si>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</si>
  <si>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</si>
  <si>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</si>
  <si>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</si>
  <si>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</si>
  <si>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</si>
  <si>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</si>
  <si>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</si>
  <si>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</si>
  <si>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</si>
  <si>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</si>
  <si>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</si>
  <si>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</si>
  <si>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</si>
  <si>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</si>
  <si>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</si>
  <si>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</si>
  <si>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</si>
  <si>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</si>
  <si>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</si>
  <si>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</si>
  <si>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</si>
  <si>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</si>
  <si>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</si>
  <si>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</si>
  <si>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</si>
  <si>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</si>
  <si>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</si>
  <si>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</si>
  <si>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</si>
  <si>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</si>
  <si>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</si>
  <si>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</si>
  <si>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</si>
  <si>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</si>
  <si>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</si>
  <si>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</si>
  <si>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</si>
  <si>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</si>
  <si>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</si>
  <si>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</si>
  <si>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</si>
  <si>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</si>
  <si>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</si>
  <si>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</si>
  <si>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</si>
  <si>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</si>
  <si>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</si>
  <si>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</si>
  <si>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</si>
  <si>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</si>
  <si>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</si>
  <si>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</si>
  <si>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</si>
  <si>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</si>
  <si>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</si>
  <si>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</si>
  <si>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</si>
  <si>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</si>
  <si>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</si>
  <si>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</si>
  <si>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</si>
  <si>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</si>
  <si>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</si>
  <si>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</si>
  <si>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</si>
  <si>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</si>
  <si>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</si>
  <si>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</si>
  <si>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</si>
  <si>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</si>
  <si>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</si>
  <si>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</si>
  <si>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</si>
  <si>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</si>
  <si>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</si>
  <si>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</si>
  <si>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</si>
  <si>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</si>
  <si>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</si>
  <si>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</si>
  <si>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</si>
  <si>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</si>
  <si>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</si>
  <si>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</si>
  <si>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</si>
  <si>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</si>
  <si>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</si>
  <si>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</si>
  <si>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</si>
  <si>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</si>
  <si>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</si>
  <si>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</si>
  <si>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</si>
  <si>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</si>
  <si>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</si>
  <si>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</si>
  <si>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</si>
  <si>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</si>
  <si>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</si>
  <si>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</si>
  <si>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</si>
  <si>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</si>
  <si>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</si>
  <si>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</si>
  <si>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</si>
  <si>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</si>
  <si>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</si>
  <si>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</si>
  <si>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</si>
  <si>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</si>
  <si>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</si>
  <si>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</si>
  <si>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</si>
  <si>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</si>
  <si>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</si>
  <si>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</si>
  <si>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</si>
  <si>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</si>
  <si>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</si>
  <si>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</si>
  <si>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</si>
  <si>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</si>
  <si>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</si>
  <si>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</si>
  <si>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</si>
  <si>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</si>
  <si>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</si>
  <si>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</si>
  <si>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</si>
  <si>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</si>
  <si>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</si>
  <si>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</si>
  <si>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</si>
  <si>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</si>
  <si>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</si>
  <si>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</si>
  <si>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</si>
  <si>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</si>
  <si>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</si>
  <si>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</si>
  <si>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</si>
  <si>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</si>
  <si>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</si>
  <si>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</si>
  <si>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</si>
  <si>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</si>
  <si>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</si>
  <si>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</si>
  <si>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</si>
  <si>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</si>
  <si>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</si>
  <si>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</si>
  <si>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</si>
  <si>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</si>
  <si>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</si>
  <si>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</si>
  <si>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</si>
  <si>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</si>
  <si>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</si>
  <si>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</si>
  <si>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</si>
  <si>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</si>
  <si>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</si>
  <si>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</si>
  <si>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</si>
  <si>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</si>
  <si>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</si>
  <si>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</si>
  <si>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</si>
  <si>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</si>
  <si>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</si>
  <si>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</si>
  <si>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</si>
  <si>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</si>
  <si>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</si>
  <si>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</si>
  <si>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</si>
  <si>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</si>
  <si>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</si>
  <si>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</si>
  <si>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</si>
  <si>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</si>
  <si>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</si>
  <si>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</si>
  <si>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</si>
  <si>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</si>
  <si>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</si>
  <si>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</si>
  <si>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</si>
  <si>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</si>
  <si>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</si>
  <si>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</si>
  <si>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</si>
  <si>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</si>
  <si>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</si>
  <si>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</si>
  <si>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</si>
  <si>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</si>
  <si>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</si>
  <si>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</si>
  <si>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</si>
  <si>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</si>
  <si>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</si>
  <si>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</si>
  <si>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</si>
  <si>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</si>
  <si>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</si>
  <si>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</si>
  <si>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</si>
  <si>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</si>
  <si>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</si>
  <si>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</si>
  <si>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</si>
  <si>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</si>
  <si>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</si>
  <si>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</si>
  <si>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</si>
  <si>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</si>
  <si>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</si>
  <si>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</si>
  <si>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</si>
  <si>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</si>
  <si>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</si>
  <si>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</si>
  <si>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</si>
  <si>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</si>
  <si>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</si>
  <si>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</si>
  <si>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</si>
  <si>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</si>
  <si>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</si>
  <si>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</si>
  <si>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</si>
  <si>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</si>
  <si>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</si>
  <si>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</si>
  <si>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</si>
  <si>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</si>
  <si>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</si>
  <si>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</si>
  <si>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</si>
  <si>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</si>
  <si>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</si>
  <si>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</si>
  <si>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</si>
  <si>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</si>
  <si>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</si>
  <si>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</si>
  <si>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</si>
  <si>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</si>
  <si>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</si>
  <si>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</si>
  <si>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</si>
  <si>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</si>
  <si>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</si>
  <si>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</si>
  <si>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</si>
  <si>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</si>
  <si>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</si>
  <si>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</si>
  <si>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</si>
  <si>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</si>
  <si>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</si>
  <si>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</si>
  <si>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</si>
  <si>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</si>
  <si>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</si>
  <si>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</si>
  <si>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</si>
  <si>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</si>
  <si>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</si>
  <si>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</si>
  <si>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</si>
  <si>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</si>
  <si>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</si>
  <si>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</si>
  <si>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</si>
  <si>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</si>
  <si>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</si>
  <si>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</si>
  <si>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</si>
  <si>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</si>
  <si>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</si>
  <si>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</si>
  <si>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</si>
  <si>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</si>
  <si>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</si>
  <si>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</si>
  <si>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</si>
  <si>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</si>
  <si>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</si>
  <si>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</si>
  <si>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</si>
  <si>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</si>
  <si>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</si>
  <si>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</si>
  <si>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</si>
  <si>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</si>
  <si>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</si>
  <si>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</si>
  <si>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</si>
  <si>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</si>
  <si>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</si>
  <si>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</si>
  <si>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</si>
  <si>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</si>
  <si>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</si>
  <si>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</si>
  <si>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</si>
  <si>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</si>
  <si>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</si>
  <si>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</si>
  <si>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</si>
  <si>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</si>
  <si>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</si>
  <si>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</si>
  <si>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</si>
  <si>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</si>
  <si>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</si>
  <si>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</si>
  <si>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</si>
  <si>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</si>
  <si>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</si>
  <si>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</si>
  <si>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</si>
  <si>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</si>
  <si>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</si>
  <si>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</si>
  <si>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</si>
  <si>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</si>
  <si>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</si>
  <si>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</si>
  <si>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</si>
  <si>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</si>
  <si>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</si>
  <si>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</si>
  <si>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</si>
  <si>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</si>
  <si>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</si>
  <si>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</si>
  <si>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</si>
  <si>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</si>
  <si>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</si>
  <si>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</si>
  <si>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</si>
  <si>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</si>
  <si>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</si>
  <si>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</si>
  <si>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</si>
  <si>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</si>
  <si>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</si>
  <si>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</si>
  <si>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</si>
  <si>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</si>
  <si>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</si>
  <si>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</si>
  <si>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</si>
  <si>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</si>
  <si>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</si>
  <si>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</si>
  <si>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</si>
  <si>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</si>
  <si>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</si>
  <si>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</si>
  <si>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</si>
  <si>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</si>
  <si>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</si>
  <si>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</si>
  <si>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</si>
  <si>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</si>
  <si>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</si>
  <si>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</si>
  <si>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</si>
  <si>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</si>
  <si>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</si>
  <si>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</si>
  <si>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</si>
  <si>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</si>
  <si>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</si>
  <si>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</si>
  <si>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</si>
  <si>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</si>
  <si>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</si>
  <si>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</si>
  <si>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</si>
  <si>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</si>
  <si>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</si>
  <si>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</si>
  <si>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</si>
  <si>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</si>
  <si>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</si>
  <si>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</si>
  <si>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</si>
  <si>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</si>
  <si>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</si>
  <si>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</si>
  <si>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</si>
  <si>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</si>
  <si>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</si>
  <si>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</si>
  <si>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</si>
  <si>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</si>
  <si>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</si>
  <si>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</si>
  <si>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</si>
  <si>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</si>
  <si>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</si>
  <si>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</si>
  <si>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</si>
  <si>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</si>
  <si>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</si>
  <si>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</si>
  <si>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</si>
  <si>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</si>
  <si>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</si>
  <si>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</si>
  <si>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</si>
  <si>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</si>
  <si>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</si>
  <si>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</si>
  <si>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</si>
  <si>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</si>
  <si>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</si>
  <si>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</si>
  <si>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</si>
  <si>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</si>
  <si>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</si>
  <si>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</si>
  <si>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</si>
  <si>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</si>
  <si>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</si>
  <si>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</si>
  <si>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</si>
  <si>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</si>
  <si>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</si>
  <si>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</si>
  <si>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</si>
  <si>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</si>
  <si>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</si>
  <si>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</si>
  <si>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</si>
  <si>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</si>
  <si>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</si>
  <si>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</si>
  <si>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</si>
  <si>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</si>
  <si>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</si>
  <si>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</si>
  <si>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</si>
  <si>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</si>
  <si>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</si>
  <si>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</si>
  <si>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</si>
  <si>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</si>
  <si>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</si>
  <si>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</si>
  <si>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</si>
  <si>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</si>
  <si>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</si>
  <si>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</si>
  <si>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</si>
  <si>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</si>
  <si>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</si>
  <si>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</si>
  <si>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</si>
  <si>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</si>
  <si>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</si>
  <si>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</si>
  <si>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</si>
  <si>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</si>
  <si>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</si>
  <si>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</si>
  <si>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</si>
  <si>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</si>
  <si>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</si>
  <si>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</si>
  <si>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</si>
  <si>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</si>
  <si>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</si>
  <si>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</si>
  <si>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</si>
  <si>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</si>
  <si>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</si>
  <si>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</si>
  <si>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</si>
  <si>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</si>
  <si>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</si>
  <si>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</si>
  <si>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</si>
  <si>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</si>
  <si>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</si>
  <si>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</si>
  <si>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</si>
  <si>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</si>
  <si>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</si>
  <si>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</si>
  <si>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</si>
  <si>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</si>
  <si>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</si>
  <si>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</si>
  <si>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</si>
  <si>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</si>
  <si>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</si>
  <si>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</si>
  <si>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</si>
  <si>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</si>
  <si>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</si>
  <si>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</si>
  <si>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</si>
  <si>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</si>
  <si>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</si>
  <si>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</si>
  <si>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</si>
  <si>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</si>
  <si>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</si>
  <si>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</si>
  <si>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</si>
  <si>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</si>
  <si>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</si>
  <si>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</si>
  <si>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</si>
  <si>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</si>
  <si>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</si>
  <si>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</si>
  <si>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</si>
  <si>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</si>
  <si>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</si>
  <si>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</si>
  <si>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</si>
  <si>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</si>
  <si>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</si>
  <si>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</si>
  <si>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</si>
  <si>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</si>
  <si>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</si>
  <si>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</si>
  <si>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</si>
  <si>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</si>
  <si>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</si>
  <si>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</si>
  <si>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</si>
  <si>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</si>
  <si>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</si>
  <si>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</si>
  <si>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</si>
  <si>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</si>
  <si>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</si>
  <si>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</si>
  <si>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</si>
  <si>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</si>
  <si>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</si>
  <si>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</si>
  <si>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</si>
  <si>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</si>
  <si>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</si>
  <si>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</si>
  <si>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</si>
  <si>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</si>
  <si>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</si>
  <si>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</si>
  <si>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</si>
  <si>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</si>
  <si>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</si>
  <si>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</si>
  <si>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</si>
  <si>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</si>
  <si>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</si>
  <si>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</si>
  <si>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</si>
  <si>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</si>
  <si>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</si>
  <si>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</si>
  <si>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</si>
  <si>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</si>
  <si>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</si>
  <si>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</si>
  <si>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</si>
  <si>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</si>
  <si>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</si>
  <si>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</si>
  <si>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</si>
  <si>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</si>
  <si>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</si>
  <si>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</si>
  <si>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</si>
  <si>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</si>
  <si>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</si>
  <si>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</si>
  <si>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</si>
  <si>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</si>
  <si>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</si>
  <si>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</si>
  <si>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</si>
  <si>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</si>
  <si>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</si>
  <si>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</si>
  <si>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</si>
  <si>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</si>
  <si>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</si>
  <si>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</si>
  <si>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</si>
  <si>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</si>
  <si>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</si>
  <si>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</si>
  <si>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</si>
  <si>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</si>
  <si>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</si>
  <si>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</si>
  <si>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</si>
  <si>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</si>
  <si>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</si>
  <si>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</si>
  <si>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</si>
  <si>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</si>
  <si>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</si>
  <si>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</si>
  <si>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</si>
  <si>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</si>
  <si>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</si>
  <si>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</si>
  <si>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</si>
  <si>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</si>
  <si>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</si>
  <si>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</si>
  <si>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</si>
  <si>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</si>
  <si>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</si>
  <si>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</si>
  <si>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</si>
  <si>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</si>
  <si>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</si>
  <si>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</si>
  <si>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</si>
  <si>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</si>
  <si>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</si>
  <si>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</si>
  <si>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</si>
  <si>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</si>
  <si>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</si>
  <si>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</si>
  <si>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</si>
  <si>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</si>
  <si>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</si>
  <si>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</si>
  <si>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</si>
  <si>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</si>
  <si>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</si>
  <si>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</si>
  <si>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</si>
  <si>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</si>
  <si>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</si>
  <si>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</si>
  <si>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</si>
  <si>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</si>
  <si>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</si>
  <si>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</si>
  <si>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</si>
  <si>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</si>
  <si>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</si>
  <si>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</si>
  <si>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</si>
  <si>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</si>
  <si>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</si>
  <si>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</si>
  <si>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</si>
  <si>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</si>
  <si>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</si>
  <si>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</si>
  <si>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</si>
  <si>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</si>
  <si>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</si>
  <si>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</si>
  <si>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</si>
  <si>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</si>
  <si>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</si>
  <si>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</si>
  <si>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</si>
  <si>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</si>
  <si>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</si>
  <si>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</si>
  <si>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</si>
  <si>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</si>
  <si>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</si>
  <si>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</si>
  <si>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</si>
  <si>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</si>
  <si>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</si>
  <si>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</si>
  <si>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</si>
  <si>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</si>
  <si>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</si>
  <si>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</si>
  <si>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</si>
  <si>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</si>
  <si>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</si>
  <si>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</si>
  <si>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</si>
  <si>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</si>
  <si>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</si>
  <si>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</si>
  <si>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</si>
  <si>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</si>
  <si>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</si>
  <si>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</si>
  <si>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</si>
  <si>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</si>
  <si>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</si>
  <si>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</si>
  <si>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</si>
  <si>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</si>
  <si>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</si>
  <si>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</si>
  <si>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</si>
  <si>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</si>
  <si>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</si>
  <si>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</si>
  <si>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</si>
  <si>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</si>
  <si>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</si>
  <si>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</si>
  <si>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</si>
  <si>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</si>
  <si>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</si>
  <si>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</si>
  <si>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</si>
  <si>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</si>
  <si>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</si>
  <si>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</si>
  <si>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</si>
  <si>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</si>
  <si>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</si>
  <si>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</si>
  <si>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</si>
  <si>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</si>
  <si>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</si>
  <si>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</si>
  <si>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</si>
  <si>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</si>
  <si>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</si>
  <si>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</si>
  <si>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</si>
  <si>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</si>
  <si>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</si>
  <si>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</si>
  <si>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</si>
  <si>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</si>
  <si>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</si>
  <si>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</si>
  <si>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</si>
  <si>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</si>
  <si>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</si>
  <si>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</si>
  <si>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</si>
  <si>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</si>
  <si>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</si>
  <si>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</si>
  <si>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</si>
  <si>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</si>
  <si>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</si>
  <si>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</si>
  <si>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</si>
  <si>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</si>
  <si>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</si>
  <si>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</si>
  <si>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</si>
  <si>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</si>
  <si>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</si>
  <si>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</si>
  <si>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</si>
  <si>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</si>
  <si>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</si>
  <si>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</si>
  <si>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</si>
  <si>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</si>
  <si>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</si>
  <si>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</si>
  <si>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</si>
  <si>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</si>
  <si>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</si>
  <si>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</si>
  <si>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</si>
  <si>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</si>
  <si>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</si>
  <si>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</si>
  <si>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</si>
  <si>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</si>
  <si>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</si>
  <si>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</si>
  <si>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</si>
  <si>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</si>
  <si>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</si>
  <si>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</si>
  <si>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</si>
  <si>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</si>
  <si>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</si>
  <si>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</si>
  <si>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</si>
  <si>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</si>
  <si>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</si>
  <si>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</si>
  <si>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</si>
  <si>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</si>
  <si>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</si>
  <si>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</si>
  <si>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</si>
  <si>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</si>
  <si>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</si>
  <si>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</si>
  <si>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</si>
  <si>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</si>
  <si>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</si>
  <si>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</si>
  <si>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</si>
  <si>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</si>
  <si>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</si>
  <si>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</si>
  <si>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</si>
  <si>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</si>
  <si>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</si>
  <si>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</si>
  <si>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</si>
  <si>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</si>
  <si>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</si>
  <si>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</si>
  <si>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</si>
  <si>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</si>
  <si>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</si>
  <si>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</si>
  <si>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</si>
  <si>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</si>
  <si>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</si>
  <si>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</si>
  <si>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</si>
  <si>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</si>
  <si>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</si>
  <si>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</si>
  <si>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</si>
  <si>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</si>
  <si>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</si>
  <si>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</si>
  <si>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</si>
  <si>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</si>
  <si>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</si>
  <si>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</si>
  <si>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</si>
  <si>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</si>
  <si>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</si>
  <si>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</si>
  <si>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</si>
  <si>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</si>
  <si>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</si>
  <si>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</si>
  <si>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</si>
  <si>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</si>
  <si>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</si>
  <si>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</si>
  <si>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</si>
  <si>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</si>
  <si>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</si>
  <si>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</si>
  <si>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</si>
  <si>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</si>
  <si>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</si>
  <si>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</si>
  <si>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</si>
  <si>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</si>
  <si>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</si>
  <si>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</si>
  <si>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</si>
  <si>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</si>
  <si>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</si>
  <si>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</si>
  <si>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</si>
  <si>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</si>
  <si>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</si>
  <si>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</si>
  <si>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</si>
  <si>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</si>
  <si>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</si>
  <si>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</si>
  <si>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</si>
  <si>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</si>
  <si>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</si>
  <si>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</si>
  <si>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</si>
  <si>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</si>
  <si>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</si>
  <si>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</si>
  <si>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</si>
  <si>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</si>
  <si>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</si>
  <si>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</si>
  <si>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</si>
  <si>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</si>
  <si>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</si>
  <si>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</si>
  <si>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</si>
  <si>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</si>
  <si>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</si>
  <si>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</si>
  <si>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</si>
  <si>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</si>
  <si>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</si>
  <si>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</si>
  <si>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</si>
  <si>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</si>
  <si>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</si>
  <si>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</si>
  <si>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</si>
  <si>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</si>
  <si>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</si>
  <si>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</si>
  <si>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</si>
  <si>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</si>
  <si>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</si>
  <si>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</si>
  <si>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</si>
  <si>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</si>
  <si>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</si>
  <si>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</si>
  <si>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</si>
  <si>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</si>
  <si>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</si>
  <si>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</si>
  <si>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</si>
  <si>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</si>
  <si>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</si>
  <si>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</si>
  <si>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</si>
  <si>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</si>
  <si>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</si>
  <si>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</si>
  <si>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</si>
  <si>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</si>
  <si>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</si>
  <si>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</si>
  <si>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</si>
  <si>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</si>
  <si>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</si>
  <si>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</si>
  <si>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</si>
  <si>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</si>
  <si>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</si>
  <si>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</si>
  <si>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</si>
  <si>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</si>
  <si>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</si>
  <si>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</si>
  <si>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</si>
  <si>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</si>
  <si>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</si>
  <si>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</si>
  <si>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</si>
  <si>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</si>
  <si>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</si>
  <si>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</si>
  <si>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</si>
  <si>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</si>
  <si>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</si>
  <si>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</si>
  <si>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</si>
  <si>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</si>
  <si>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</si>
  <si>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</si>
  <si>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</si>
  <si>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</si>
  <si>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</si>
  <si>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</si>
  <si>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</si>
  <si>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</si>
  <si>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</si>
  <si>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</si>
  <si>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</si>
  <si>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</si>
  <si>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</si>
  <si>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</si>
  <si>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</si>
  <si>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</si>
  <si>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</si>
  <si>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</si>
  <si>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</si>
  <si>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</si>
  <si>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</si>
  <si>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</si>
  <si>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</si>
  <si>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</si>
  <si>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</si>
  <si>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</si>
  <si>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</si>
  <si>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</si>
  <si>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</si>
  <si>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</si>
  <si>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</si>
  <si>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</si>
  <si>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</si>
  <si>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</si>
  <si>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</si>
  <si>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</si>
  <si>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</si>
  <si>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</si>
  <si>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</si>
  <si>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</si>
  <si>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</si>
  <si>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</si>
  <si>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</si>
  <si>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</si>
  <si>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</si>
  <si>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</si>
  <si>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</si>
  <si>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</si>
  <si>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</si>
  <si>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</si>
  <si>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</si>
  <si>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</si>
  <si>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</si>
  <si>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</si>
  <si>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</si>
  <si>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</si>
  <si>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</si>
  <si>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</si>
  <si>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</si>
  <si>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</si>
  <si>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</si>
  <si>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</si>
  <si>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</si>
  <si>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</si>
  <si>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</si>
  <si>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</si>
  <si>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</si>
  <si>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</si>
  <si>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</si>
  <si>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</si>
  <si>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</si>
  <si>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</si>
  <si>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</si>
  <si>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</si>
  <si>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</si>
  <si>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</si>
  <si>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</si>
  <si>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</si>
  <si>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</si>
  <si>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</si>
  <si>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</si>
  <si>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</si>
  <si>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</si>
  <si>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</si>
  <si>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</si>
  <si>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</si>
  <si>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</si>
  <si>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</si>
  <si>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</si>
  <si>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</si>
  <si>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</si>
  <si>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</si>
  <si>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</si>
  <si>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</si>
  <si>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</si>
  <si>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</si>
  <si>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</si>
  <si>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</si>
  <si>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</si>
  <si>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</si>
  <si>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</si>
  <si>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</si>
  <si>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</si>
  <si>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</si>
  <si>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</si>
  <si>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</si>
  <si>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</si>
  <si>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</si>
  <si>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</si>
  <si>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</si>
  <si>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</si>
  <si>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</si>
  <si>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</si>
  <si>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</si>
  <si>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</si>
  <si>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</si>
  <si>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</si>
  <si>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</si>
  <si>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</si>
  <si>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</si>
  <si>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</si>
  <si>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</si>
  <si>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</si>
  <si>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</si>
  <si>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</si>
  <si>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</si>
  <si>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</si>
  <si>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</si>
  <si>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</si>
  <si>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</si>
  <si>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</si>
  <si>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</si>
  <si>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</si>
  <si>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</si>
  <si>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</si>
  <si>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</si>
  <si>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</si>
  <si>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</si>
  <si>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</si>
  <si>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</si>
  <si>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</si>
  <si>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</si>
  <si>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</si>
  <si>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</si>
  <si>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</si>
  <si>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</si>
  <si>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</si>
  <si>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</si>
  <si>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</si>
  <si>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</si>
  <si>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</si>
  <si>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</si>
  <si>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</si>
  <si>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</si>
  <si>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</si>
  <si>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</si>
  <si>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</si>
  <si>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</si>
  <si>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</si>
  <si>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</si>
  <si>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</si>
  <si>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</si>
  <si>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</si>
  <si>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</si>
  <si>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</si>
  <si>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</si>
  <si>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</si>
  <si>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</si>
  <si>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</si>
  <si>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</si>
  <si>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</si>
  <si>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</si>
  <si>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</si>
  <si>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</si>
  <si>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</si>
  <si>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</si>
  <si>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</si>
  <si>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</si>
  <si>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</si>
  <si>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</si>
  <si>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</si>
  <si>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</si>
  <si>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</si>
  <si>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</si>
  <si>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</si>
  <si>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</si>
  <si>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</si>
  <si>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</si>
  <si>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</si>
  <si>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</si>
  <si>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</si>
  <si>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</si>
  <si>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</si>
  <si>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</si>
  <si>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</si>
  <si>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</si>
  <si>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</si>
  <si>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</si>
  <si>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</si>
  <si>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</si>
  <si>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</si>
  <si>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</si>
  <si>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</si>
  <si>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</si>
  <si>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</si>
  <si>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</si>
  <si>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</si>
  <si>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</si>
  <si>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</si>
  <si>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</si>
  <si>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</si>
  <si>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</si>
  <si>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</si>
  <si>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</si>
  <si>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</si>
  <si>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</si>
  <si>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</si>
  <si>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</si>
  <si>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</si>
  <si>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</si>
  <si>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</si>
  <si>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</si>
  <si>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</si>
  <si>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</si>
  <si>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</si>
  <si>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</si>
  <si>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</si>
  <si>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</si>
  <si>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</si>
  <si>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</si>
  <si>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</si>
  <si>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</si>
  <si>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</si>
  <si>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</si>
  <si>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</si>
  <si>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</si>
  <si>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</si>
  <si>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</si>
  <si>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</si>
  <si>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</si>
  <si>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</si>
  <si>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</si>
  <si>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</si>
  <si>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</si>
  <si>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</si>
  <si>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</si>
  <si>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</si>
  <si>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</si>
  <si>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</si>
  <si>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</si>
  <si>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</si>
  <si>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</si>
  <si>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</si>
  <si>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</si>
  <si>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</si>
  <si>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</si>
  <si>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</si>
  <si>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</si>
  <si>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</si>
  <si>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</si>
  <si>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</si>
  <si>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</si>
  <si>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</si>
  <si>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</si>
  <si>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</si>
  <si>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</si>
  <si>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</si>
  <si>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</si>
  <si>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</si>
  <si>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</si>
  <si>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</si>
  <si>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</si>
  <si>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</si>
  <si>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</si>
  <si>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</si>
  <si>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</si>
  <si>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</si>
  <si>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</si>
  <si>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</si>
  <si>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</si>
  <si>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</si>
  <si>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</si>
  <si>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</si>
  <si>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</si>
  <si>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</si>
  <si>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</si>
  <si>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</si>
  <si>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</si>
  <si>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</si>
  <si>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</si>
  <si>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</si>
  <si>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</si>
  <si>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</si>
  <si>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</si>
  <si>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</si>
  <si>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</si>
  <si>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</si>
  <si>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</si>
  <si>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</si>
  <si>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</si>
  <si>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</si>
  <si>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</si>
  <si>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</si>
  <si>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</si>
  <si>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</si>
  <si>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</si>
  <si>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</si>
  <si>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</si>
  <si>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</si>
  <si>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</si>
  <si>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</si>
  <si>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</si>
  <si>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</si>
  <si>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</si>
  <si>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</si>
  <si>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</si>
  <si>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</si>
  <si>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</si>
  <si>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</si>
  <si>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</si>
  <si>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</si>
  <si>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</si>
  <si>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</si>
  <si>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</si>
  <si>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</si>
  <si>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</si>
  <si>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</si>
  <si>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</si>
  <si>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</si>
  <si>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</si>
  <si>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</si>
  <si>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</si>
  <si>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</si>
  <si>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</si>
  <si>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</si>
  <si>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</si>
  <si>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</si>
  <si>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</si>
  <si>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</si>
  <si>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</si>
  <si>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</si>
  <si>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</si>
  <si>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</si>
  <si>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</si>
  <si>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</si>
  <si>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</si>
  <si>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</si>
  <si>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</si>
  <si>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</si>
  <si>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</si>
  <si>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</si>
  <si>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</si>
  <si>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</si>
  <si>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</si>
  <si>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</si>
  <si>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</si>
  <si>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</si>
  <si>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</si>
  <si>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</si>
  <si>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</si>
  <si>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</si>
  <si>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</si>
  <si>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</si>
  <si>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</si>
  <si>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</si>
  <si>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</si>
  <si>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</si>
  <si>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</si>
  <si>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</si>
  <si>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</si>
  <si>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</si>
  <si>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</si>
  <si>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</si>
  <si>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</si>
  <si>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</si>
  <si>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</si>
  <si>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</si>
  <si>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</si>
  <si>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</si>
  <si>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</si>
  <si>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</si>
  <si>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</si>
  <si>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</si>
  <si>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</si>
  <si>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</si>
  <si>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</si>
  <si>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</si>
  <si>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</si>
  <si>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</si>
  <si>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</si>
  <si>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</si>
  <si>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</si>
  <si>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</si>
  <si>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</si>
  <si>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</si>
  <si>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</si>
  <si>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</si>
  <si>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</si>
  <si>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</si>
  <si>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</si>
  <si>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</si>
  <si>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</si>
  <si>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</si>
  <si>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</si>
  <si>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</si>
  <si>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</si>
  <si>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</si>
  <si>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</si>
  <si>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</si>
  <si>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</si>
  <si>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</si>
  <si>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</si>
  <si>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</si>
  <si>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</si>
  <si>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</si>
  <si>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</si>
  <si>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</si>
  <si>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</si>
  <si>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</si>
  <si>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</si>
  <si>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</si>
  <si>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</si>
  <si>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</si>
  <si>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</si>
  <si>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</si>
  <si>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</si>
  <si>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</si>
  <si>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</si>
  <si>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</si>
  <si>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</si>
  <si>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</si>
  <si>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</si>
  <si>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</si>
  <si>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</si>
  <si>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</si>
  <si>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</si>
  <si>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</si>
  <si>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</si>
  <si>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</si>
  <si>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</si>
  <si>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</si>
  <si>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</si>
  <si>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</si>
  <si>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</si>
  <si>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</si>
  <si>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</si>
  <si>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</si>
  <si>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</si>
  <si>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</si>
  <si>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</si>
  <si>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</si>
  <si>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</si>
  <si>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</si>
  <si>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</si>
  <si>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</si>
  <si>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</si>
  <si>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</si>
  <si>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</si>
  <si>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</si>
  <si>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</si>
  <si>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</si>
  <si>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</si>
  <si>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</si>
  <si>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</si>
  <si>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</si>
  <si>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</si>
  <si>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</si>
  <si>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</si>
  <si>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</si>
  <si>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</si>
  <si>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</si>
  <si>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</si>
  <si>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</si>
  <si>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</si>
  <si>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</si>
  <si>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</si>
  <si>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</si>
  <si>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</si>
  <si>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</si>
  <si>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</si>
  <si>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</si>
  <si>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</si>
  <si>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</si>
  <si>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</si>
  <si>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</si>
  <si>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</si>
  <si>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</si>
  <si>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</si>
  <si>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</si>
  <si>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</si>
  <si>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</si>
  <si>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</si>
  <si>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</si>
  <si>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</si>
  <si>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</si>
  <si>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</si>
  <si>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</si>
  <si>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</si>
  <si>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</si>
  <si>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</si>
  <si>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</si>
  <si>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</si>
  <si>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</si>
  <si>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</si>
  <si>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</si>
  <si>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</si>
  <si>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</si>
  <si>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</si>
  <si>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</si>
  <si>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</si>
  <si>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</si>
  <si>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</si>
  <si>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</si>
  <si>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</si>
  <si>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</si>
  <si>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</si>
  <si>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</si>
  <si>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</si>
  <si>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</si>
  <si>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</si>
  <si>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</si>
  <si>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</si>
  <si>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</si>
  <si>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</si>
  <si>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</si>
  <si>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</si>
  <si>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</si>
  <si>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</si>
  <si>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</si>
  <si>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</si>
  <si>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</si>
  <si>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</si>
  <si>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</si>
  <si>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</si>
  <si>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</si>
  <si>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</si>
  <si>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</si>
  <si>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</si>
  <si>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</si>
  <si>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</si>
  <si>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</si>
  <si>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</si>
  <si>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</si>
  <si>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</si>
  <si>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</si>
  <si>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</si>
  <si>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</si>
  <si>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</si>
  <si>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</si>
  <si>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</si>
  <si>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</si>
  <si>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</si>
  <si>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</si>
  <si>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</si>
  <si>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</si>
  <si>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</si>
  <si>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</si>
  <si>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</si>
  <si>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</si>
  <si>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</si>
  <si>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</si>
  <si>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</si>
  <si>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</si>
  <si>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</si>
  <si>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</si>
  <si>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</si>
  <si>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</si>
  <si>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</si>
  <si>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</si>
  <si>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</si>
  <si>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</si>
  <si>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</si>
  <si>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</si>
  <si>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</si>
  <si>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</si>
  <si>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</si>
  <si>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</si>
  <si>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</si>
  <si>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</si>
  <si>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</si>
  <si>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</si>
  <si>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</si>
  <si>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</si>
  <si>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</si>
  <si>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</si>
  <si>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</si>
  <si>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</si>
  <si>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</si>
  <si>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</si>
  <si>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</si>
  <si>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</si>
  <si>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</si>
  <si>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</si>
  <si>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</si>
  <si>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</si>
  <si>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</si>
  <si>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</si>
  <si>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</si>
  <si>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</si>
  <si>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</si>
  <si>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</si>
  <si>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</si>
  <si>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</si>
  <si>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</si>
  <si>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</si>
  <si>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</si>
  <si>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</si>
  <si>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</si>
  <si>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</si>
  <si>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</si>
  <si>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</si>
  <si>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</si>
  <si>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</si>
  <si>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</si>
  <si>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</si>
  <si>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</si>
  <si>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</si>
  <si>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</si>
  <si>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</si>
  <si>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</si>
  <si>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</si>
  <si>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</si>
  <si>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</si>
  <si>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</si>
  <si>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</si>
  <si>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</si>
  <si>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</si>
  <si>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</si>
  <si>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</si>
  <si>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</si>
  <si>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</si>
  <si>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</si>
  <si>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</si>
  <si>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</si>
  <si>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</si>
  <si>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</si>
  <si>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</si>
  <si>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</si>
  <si>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</si>
  <si>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</si>
  <si>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</si>
  <si>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</si>
  <si>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</si>
  <si>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</si>
  <si>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</si>
  <si>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</si>
  <si>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</si>
  <si>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</si>
  <si>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</si>
  <si>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</si>
  <si>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</si>
  <si>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</si>
  <si>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</si>
  <si>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</si>
  <si>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</si>
  <si>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</si>
  <si>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</si>
  <si>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</si>
  <si>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</si>
  <si>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</si>
  <si>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</si>
  <si>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</si>
  <si>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</si>
  <si>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</si>
  <si>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</si>
  <si>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</si>
  <si>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</si>
  <si>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</si>
  <si>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</si>
  <si>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</si>
  <si>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</si>
  <si>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</si>
  <si>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</si>
  <si>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</si>
  <si>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</si>
  <si>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</si>
  <si>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</si>
  <si>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</si>
  <si>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</si>
  <si>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</si>
  <si>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</si>
  <si>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</si>
  <si>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</si>
  <si>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</si>
  <si>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</si>
  <si>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</si>
  <si>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</si>
  <si>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</si>
  <si>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</si>
  <si>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</si>
  <si>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</si>
  <si>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</si>
  <si>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</si>
  <si>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</si>
  <si>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</si>
  <si>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</si>
  <si>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</si>
  <si>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</si>
  <si>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</si>
  <si>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</si>
  <si>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</si>
  <si>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</si>
  <si>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</si>
  <si>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</si>
  <si>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</si>
  <si>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</si>
  <si>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</si>
  <si>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</si>
  <si>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</si>
  <si>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</si>
  <si>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</si>
  <si>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</si>
  <si>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</si>
  <si>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</si>
  <si>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</si>
  <si>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</si>
  <si>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</si>
  <si>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</si>
  <si>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</si>
  <si>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</si>
  <si>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</si>
  <si>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</si>
  <si>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</si>
  <si>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</si>
  <si>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</si>
  <si>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</si>
  <si>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</si>
  <si>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</si>
  <si>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</si>
  <si>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</si>
  <si>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</si>
  <si>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</si>
  <si>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</si>
  <si>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</si>
  <si>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</si>
  <si>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</si>
  <si>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</si>
  <si>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</si>
  <si>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</si>
  <si>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</si>
  <si>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</si>
  <si>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</si>
  <si>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</si>
  <si>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</si>
  <si>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</si>
  <si>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</si>
  <si>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</si>
  <si>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</si>
  <si>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</si>
  <si>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</si>
  <si>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</si>
  <si>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</si>
  <si>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</si>
  <si>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</si>
  <si>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</si>
  <si>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</si>
  <si>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</si>
  <si>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</si>
  <si>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</si>
  <si>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</si>
  <si>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</si>
  <si>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</si>
  <si>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</si>
  <si>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</si>
  <si>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</si>
  <si>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</si>
  <si>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</si>
  <si>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</si>
  <si>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</si>
  <si>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</si>
  <si>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</si>
  <si>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</si>
  <si>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</si>
  <si>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</si>
  <si>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</si>
  <si>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</si>
  <si>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</si>
  <si>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</si>
  <si>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</si>
  <si>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</si>
  <si>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</si>
  <si>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</si>
  <si>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</si>
  <si>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</si>
  <si>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</si>
  <si>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</si>
  <si>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</si>
  <si>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</si>
  <si>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</si>
  <si>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</si>
  <si>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</si>
  <si>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</si>
  <si>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</si>
  <si>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</si>
  <si>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</si>
  <si>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</si>
  <si>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</si>
  <si>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</si>
  <si>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</si>
  <si>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</si>
  <si>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</si>
  <si>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</si>
  <si>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</si>
  <si>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</si>
  <si>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</si>
  <si>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</si>
  <si>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</si>
  <si>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</si>
  <si>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</si>
  <si>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</si>
  <si>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</si>
  <si>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</si>
  <si>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</si>
  <si>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</si>
  <si>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</si>
  <si>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</si>
  <si>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</si>
  <si>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</si>
  <si>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</si>
  <si>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</si>
  <si>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</si>
  <si>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</si>
  <si>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</si>
  <si>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</si>
  <si>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</si>
  <si>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</si>
  <si>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</si>
  <si>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</si>
  <si>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</si>
  <si>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</si>
  <si>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</si>
  <si>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</si>
  <si>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</si>
  <si>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</si>
  <si>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</si>
  <si>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</si>
  <si>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</si>
  <si>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</si>
  <si>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</si>
  <si>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</si>
  <si>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</si>
  <si>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</si>
  <si>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</si>
  <si>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</si>
  <si>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</si>
  <si>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</si>
  <si>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</si>
  <si>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</si>
  <si>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</si>
  <si>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</si>
  <si>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</si>
  <si>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</si>
  <si>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</si>
  <si>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</si>
  <si>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</si>
  <si>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</si>
  <si>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</si>
  <si>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</si>
  <si>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</si>
  <si>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</si>
  <si>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</si>
  <si>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</si>
  <si>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</si>
  <si>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</si>
  <si>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</si>
  <si>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</si>
  <si>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</si>
  <si>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</si>
  <si>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</si>
  <si>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</si>
  <si>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</si>
  <si>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</si>
  <si>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</si>
  <si>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</si>
  <si>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</si>
  <si>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</si>
  <si>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</si>
  <si>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</si>
  <si>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</si>
  <si>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</si>
  <si>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</si>
  <si>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</si>
  <si>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</si>
  <si>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</si>
  <si>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</si>
  <si>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</si>
  <si>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</si>
  <si>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</si>
  <si>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</si>
  <si>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</si>
  <si>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</si>
  <si>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</si>
  <si>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</si>
  <si>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</si>
  <si>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</si>
  <si>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</si>
  <si>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</si>
  <si>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</si>
  <si>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</si>
  <si>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</si>
  <si>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</si>
  <si>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</si>
  <si>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</si>
  <si>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</si>
  <si>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</si>
  <si>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</si>
  <si>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</si>
  <si>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</si>
  <si>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</si>
  <si>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</si>
  <si>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</si>
  <si>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</si>
  <si>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</si>
  <si>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</si>
  <si>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</si>
  <si>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</si>
  <si>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</si>
  <si>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</si>
  <si>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</si>
  <si>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</si>
  <si>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</si>
  <si>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</si>
  <si>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</si>
  <si>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</si>
  <si>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</si>
  <si>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</si>
  <si>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</si>
  <si>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</si>
  <si>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</si>
  <si>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</si>
  <si>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</si>
  <si>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</si>
  <si>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</si>
  <si>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</si>
  <si>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</si>
  <si>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</si>
  <si>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</si>
  <si>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</si>
  <si>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</si>
  <si>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</si>
  <si>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</si>
  <si>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</si>
  <si>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</si>
  <si>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</si>
  <si>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</si>
  <si>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</si>
  <si>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</si>
  <si>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</si>
  <si>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</si>
  <si>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</si>
  <si>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</si>
  <si>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</si>
  <si>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</si>
  <si>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</si>
  <si>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</si>
  <si>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</si>
  <si>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</si>
  <si>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</si>
  <si>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</si>
  <si>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</si>
  <si>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</si>
  <si>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</si>
  <si>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</si>
  <si>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</si>
  <si>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</si>
  <si>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</si>
  <si>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</si>
  <si>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</si>
  <si>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</si>
  <si>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</si>
  <si>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</si>
  <si>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</si>
  <si>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</si>
  <si>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</si>
  <si>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</si>
  <si>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</si>
  <si>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</si>
  <si>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</si>
  <si>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</si>
  <si>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</si>
  <si>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</si>
  <si>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</si>
  <si>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</si>
  <si>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</si>
  <si>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</si>
  <si>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</si>
  <si>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</si>
  <si>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</si>
  <si>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</si>
  <si>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</si>
  <si>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</si>
  <si>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</si>
  <si>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</si>
  <si>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</si>
  <si>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</si>
  <si>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</si>
  <si>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</si>
  <si>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</si>
  <si>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</si>
  <si>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</si>
  <si>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</si>
  <si>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</si>
  <si>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</si>
  <si>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</si>
  <si>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</si>
  <si>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</si>
  <si>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</si>
  <si>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</si>
  <si>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</si>
  <si>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</si>
  <si>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</si>
  <si>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</si>
  <si>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</si>
  <si>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</si>
  <si>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</si>
  <si>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</si>
  <si>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</si>
  <si>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</si>
  <si>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</si>
  <si>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</si>
  <si>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</si>
  <si>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</si>
  <si>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</si>
  <si>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</si>
  <si>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</si>
  <si>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</si>
  <si>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</si>
  <si>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</si>
  <si>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</si>
  <si>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</si>
  <si>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</si>
  <si>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</si>
  <si>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</si>
  <si>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</si>
  <si>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</si>
  <si>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</si>
  <si>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</si>
  <si>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</si>
  <si>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</si>
  <si>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</si>
  <si>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</si>
  <si>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</si>
  <si>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</si>
  <si>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</si>
  <si>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</si>
  <si>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</si>
  <si>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</si>
  <si>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</si>
  <si>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</si>
  <si>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</si>
  <si>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</si>
  <si>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</si>
  <si>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</si>
  <si>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</si>
  <si>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</si>
  <si>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</si>
  <si>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</si>
  <si>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</si>
  <si>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</si>
  <si>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</si>
  <si>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</si>
  <si>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</si>
  <si>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</si>
  <si>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</si>
  <si>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</si>
  <si>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</si>
  <si>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</si>
  <si>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</si>
  <si>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</si>
  <si>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</si>
  <si>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</si>
  <si>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</si>
  <si>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</si>
  <si>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</si>
  <si>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</si>
  <si>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</si>
  <si>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</si>
  <si>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</si>
  <si>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</si>
  <si>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</si>
  <si>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</si>
  <si>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</si>
  <si>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</si>
  <si>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</si>
  <si>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</si>
  <si>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</si>
  <si>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</si>
  <si>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</si>
  <si>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</si>
  <si>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</si>
  <si>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</si>
  <si>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</si>
  <si>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</si>
  <si>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</si>
  <si>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</si>
  <si>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</si>
  <si>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</si>
  <si>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</si>
  <si>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</si>
  <si>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</si>
  <si>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</si>
  <si>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</si>
  <si>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</si>
  <si>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</si>
  <si>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</si>
  <si>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</si>
  <si>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</si>
  <si>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</si>
  <si>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</si>
  <si>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</si>
  <si>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</si>
  <si>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</si>
  <si>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</si>
  <si>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</si>
  <si>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</si>
  <si>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</si>
  <si>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</si>
  <si>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</si>
  <si>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</si>
  <si>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</si>
  <si>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</si>
  <si>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</si>
  <si>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</si>
  <si>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</si>
  <si>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</si>
  <si>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</si>
  <si>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</si>
  <si>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</si>
  <si>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</si>
  <si>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</si>
  <si>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</si>
  <si>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</si>
  <si>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</si>
  <si>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</si>
  <si>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</si>
  <si>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</si>
  <si>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</si>
  <si>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</si>
  <si>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</si>
  <si>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</si>
  <si>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</si>
  <si>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</si>
  <si>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</si>
  <si>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</si>
  <si>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</si>
  <si>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</si>
  <si>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</si>
  <si>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</si>
  <si>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</si>
  <si>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</si>
  <si>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</si>
  <si>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</si>
  <si>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</si>
  <si>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</si>
  <si>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</si>
  <si>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</si>
  <si>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</si>
  <si>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</si>
  <si>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</si>
  <si>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</si>
  <si>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</si>
  <si>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</si>
  <si>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</si>
  <si>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</si>
  <si>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</si>
  <si>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</si>
  <si>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</si>
  <si>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</si>
  <si>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</si>
  <si>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</si>
  <si>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</si>
  <si>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</si>
  <si>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</si>
  <si>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</si>
  <si>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</si>
  <si>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</si>
  <si>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</si>
  <si>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</si>
  <si>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</si>
  <si>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</si>
  <si>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</si>
  <si>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</si>
  <si>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</si>
  <si>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</si>
  <si>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</si>
  <si>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</si>
  <si>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</si>
  <si>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</si>
  <si>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</si>
  <si>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</si>
  <si>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</si>
  <si>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</si>
  <si>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</si>
  <si>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</si>
  <si>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</si>
  <si>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</si>
  <si>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</si>
  <si>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</si>
  <si>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</si>
  <si>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</si>
  <si>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</si>
  <si>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</si>
  <si>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</si>
  <si>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</si>
  <si>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</si>
  <si>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</si>
  <si>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</si>
  <si>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</si>
  <si>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</si>
  <si>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</si>
  <si>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</si>
  <si>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</si>
  <si>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</si>
  <si>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</si>
  <si>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</si>
  <si>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</si>
  <si>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</si>
  <si>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</si>
  <si>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</si>
  <si>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</si>
  <si>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</si>
  <si>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</si>
  <si>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</si>
  <si>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</si>
  <si>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</si>
  <si>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</si>
  <si>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</si>
  <si>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</si>
  <si>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</si>
  <si>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</si>
  <si>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</si>
  <si>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</si>
  <si>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</si>
  <si>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</si>
  <si>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</si>
  <si>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</si>
  <si>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</si>
  <si>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</si>
  <si>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</si>
  <si>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</si>
  <si>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</si>
  <si>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</si>
  <si>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</si>
  <si>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</si>
  <si>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</si>
  <si>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</si>
  <si>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</si>
  <si>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</si>
  <si>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</si>
  <si>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</si>
  <si>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</si>
  <si>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</si>
  <si>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</si>
  <si>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</si>
  <si>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</si>
  <si>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</si>
  <si>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</si>
  <si>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</si>
  <si>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</si>
  <si>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</si>
  <si>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</si>
  <si>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</si>
  <si>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</si>
  <si>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</si>
  <si>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</si>
  <si>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</si>
  <si>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</si>
  <si>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</si>
  <si>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</si>
  <si>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</si>
  <si>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</si>
  <si>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</si>
  <si>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</si>
  <si>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</si>
  <si>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</si>
  <si>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</si>
  <si>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</si>
  <si>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</si>
  <si>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</si>
  <si>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</si>
  <si>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</si>
  <si>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</si>
  <si>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</si>
  <si>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</si>
  <si>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</si>
  <si>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</si>
  <si>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</si>
  <si>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</si>
  <si>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</si>
  <si>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</si>
  <si>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</si>
  <si>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</si>
  <si>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</si>
  <si>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</si>
  <si>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</si>
  <si>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</si>
  <si>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</si>
  <si>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</si>
  <si>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</si>
  <si>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</si>
  <si>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</si>
  <si>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</si>
  <si>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</si>
  <si>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</si>
  <si>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</si>
  <si>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</si>
  <si>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</si>
  <si>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</si>
  <si>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</si>
  <si>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</si>
  <si>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</si>
  <si>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</si>
  <si>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</si>
  <si>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</si>
  <si>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</si>
  <si>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</si>
  <si>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</si>
  <si>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</si>
  <si>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</si>
  <si>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</si>
  <si>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</si>
  <si>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</si>
  <si>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</si>
  <si>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</si>
  <si>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</si>
  <si>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</si>
  <si>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</si>
  <si>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</si>
  <si>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</si>
  <si>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</si>
  <si>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</si>
  <si>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</si>
  <si>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</si>
  <si>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</si>
  <si>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</si>
  <si>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</si>
  <si>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</si>
  <si>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</si>
  <si>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</si>
  <si>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</si>
  <si>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</si>
  <si>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</si>
  <si>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</si>
  <si>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</si>
  <si>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</si>
  <si>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</si>
  <si>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</si>
  <si>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</si>
  <si>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</si>
  <si>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</si>
  <si>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</si>
  <si>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</si>
  <si>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</si>
  <si>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</si>
  <si>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</si>
  <si>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</si>
  <si>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</si>
  <si>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</si>
  <si>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</si>
  <si>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</si>
  <si>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</si>
  <si>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</si>
  <si>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</si>
  <si>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</si>
  <si>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</si>
  <si>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</si>
  <si>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</si>
  <si>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</si>
  <si>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</si>
  <si>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</si>
  <si>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</si>
  <si>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</si>
  <si>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</si>
  <si>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</si>
  <si>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</si>
  <si>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</si>
  <si>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</si>
  <si>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</si>
  <si>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</si>
  <si>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</si>
  <si>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</si>
  <si>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</si>
  <si>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</si>
  <si>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</si>
  <si>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</si>
  <si>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</si>
  <si>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</si>
  <si>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</si>
  <si>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</si>
  <si>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</si>
  <si>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</si>
  <si>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</si>
  <si>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</si>
  <si>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</si>
  <si>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</si>
  <si>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</si>
  <si>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</si>
  <si>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</si>
  <si>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</si>
  <si>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</si>
  <si>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</si>
  <si>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</si>
  <si>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</si>
  <si>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</si>
  <si>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</si>
  <si>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</si>
  <si>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</si>
  <si>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</si>
  <si>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</si>
  <si>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</si>
  <si>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</si>
  <si>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</si>
  <si>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</si>
  <si>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</si>
  <si>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</si>
  <si>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</si>
  <si>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</si>
  <si>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</si>
  <si>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</si>
  <si>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</si>
  <si>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</si>
  <si>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</si>
  <si>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</si>
  <si>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</si>
  <si>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</si>
  <si>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</si>
  <si>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</si>
  <si>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</si>
  <si>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</si>
  <si>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</si>
  <si>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</si>
  <si>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</si>
  <si>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</si>
  <si>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</si>
  <si>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</si>
  <si>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</si>
  <si>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</si>
  <si>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</si>
  <si>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</si>
  <si>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</si>
  <si>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</si>
  <si>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</si>
  <si>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</si>
  <si>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</si>
  <si>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</si>
  <si>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</si>
  <si>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</si>
  <si>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</si>
  <si>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</si>
  <si>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</si>
  <si>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</si>
  <si>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</si>
  <si>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</si>
  <si>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</si>
  <si>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</si>
  <si>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</si>
  <si>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</si>
  <si>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</si>
  <si>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</si>
  <si>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</si>
  <si>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</si>
  <si>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</si>
  <si>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</si>
  <si>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</si>
  <si>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</si>
  <si>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</si>
  <si>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</si>
  <si>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</si>
  <si>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</si>
  <si>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</si>
  <si>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</si>
  <si>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</si>
  <si>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</si>
  <si>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</si>
  <si>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</si>
  <si>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</si>
  <si>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</si>
  <si>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</si>
  <si>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</si>
  <si>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</si>
  <si>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</si>
  <si>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</si>
  <si>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</si>
  <si>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</si>
  <si>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</si>
  <si>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</si>
  <si>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</si>
  <si>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</si>
  <si>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</si>
  <si>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</si>
  <si>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</si>
  <si>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</si>
  <si>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</si>
  <si>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</si>
  <si>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</si>
  <si>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</si>
  <si>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</si>
  <si>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</si>
  <si>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</si>
  <si>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</si>
  <si>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</si>
  <si>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</si>
  <si>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</si>
  <si>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</si>
  <si>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</si>
  <si>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</si>
  <si>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</si>
  <si>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</si>
  <si>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</si>
  <si>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</si>
  <si>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</si>
  <si>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</si>
  <si>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</si>
  <si>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</si>
  <si>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</si>
  <si>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</si>
  <si>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</si>
  <si>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</si>
  <si>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</si>
  <si>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</si>
  <si>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</si>
  <si>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</si>
  <si>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</si>
  <si>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</si>
  <si>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</si>
  <si>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</si>
  <si>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</si>
  <si>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</si>
  <si>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</si>
  <si>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</si>
  <si>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</si>
  <si>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</si>
  <si>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</si>
  <si>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</si>
  <si>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</si>
  <si>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</si>
  <si>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</si>
  <si>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</si>
  <si>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</si>
  <si>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</si>
  <si>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</si>
  <si>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</si>
  <si>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</si>
  <si>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</si>
  <si>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</si>
  <si>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</si>
  <si>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</si>
  <si>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</si>
  <si>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</si>
  <si>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</si>
  <si>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</si>
  <si>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</si>
  <si>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</si>
  <si>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</si>
  <si>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</si>
  <si>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</si>
  <si>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</si>
  <si>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</si>
  <si>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</si>
  <si>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</si>
  <si>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</si>
  <si>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</si>
  <si>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</si>
  <si>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</si>
  <si>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</si>
  <si>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</si>
  <si>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</si>
  <si>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</si>
  <si>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</si>
  <si>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</si>
  <si>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</si>
  <si>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</si>
  <si>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</si>
  <si>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</si>
  <si>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</si>
  <si>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</si>
  <si>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</si>
  <si>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</si>
  <si>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</si>
  <si>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</si>
  <si>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</si>
  <si>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</si>
  <si>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</si>
  <si>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</si>
  <si>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</si>
  <si>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</si>
  <si>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</si>
  <si>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</si>
  <si>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</si>
  <si>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</si>
  <si>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</si>
  <si>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</si>
  <si>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</si>
  <si>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</si>
  <si>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</si>
  <si>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</si>
  <si>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</si>
  <si>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</si>
  <si>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</si>
  <si>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</si>
  <si>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</si>
  <si>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</si>
  <si>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</si>
  <si>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</si>
  <si>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</si>
  <si>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</si>
  <si>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</si>
  <si>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</si>
  <si>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</si>
  <si>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</si>
  <si>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</si>
  <si>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</si>
  <si>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</si>
  <si>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</si>
  <si>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</si>
  <si>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</si>
  <si>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</si>
  <si>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</si>
  <si>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</si>
  <si>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</si>
  <si>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</si>
  <si>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</si>
  <si>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</si>
  <si>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</si>
  <si>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</si>
  <si>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</si>
  <si>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</si>
  <si>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</si>
  <si>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</si>
  <si>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</si>
  <si>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</si>
  <si>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</si>
  <si>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</si>
  <si>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</si>
  <si>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</si>
  <si>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</si>
  <si>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</si>
  <si>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</si>
  <si>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</si>
  <si>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</si>
  <si>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</si>
  <si>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</si>
  <si>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</si>
  <si>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</si>
  <si>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</si>
  <si>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</si>
  <si>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</si>
  <si>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</si>
  <si>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</si>
  <si>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</si>
  <si>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</si>
  <si>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</si>
  <si>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</si>
  <si>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</si>
  <si>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</si>
  <si>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</si>
  <si>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</si>
  <si>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</si>
  <si>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</si>
  <si>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</si>
  <si>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</si>
  <si>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</si>
  <si>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</si>
  <si>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</si>
  <si>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</si>
  <si>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</si>
  <si>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</si>
  <si>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</si>
  <si>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</si>
  <si>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</si>
  <si>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</si>
  <si>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</si>
  <si>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</si>
  <si>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</si>
  <si>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</si>
  <si>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</si>
  <si>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</si>
  <si>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</si>
  <si>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</si>
  <si>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</si>
  <si>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</si>
  <si>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</si>
  <si>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</si>
  <si>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</si>
  <si>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</si>
  <si>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</si>
  <si>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</si>
  <si>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</si>
  <si>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</si>
  <si>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</si>
  <si>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</si>
  <si>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</si>
  <si>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</si>
  <si>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</si>
  <si>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</si>
  <si>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</si>
  <si>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</si>
  <si>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</si>
  <si>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</si>
  <si>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</si>
  <si>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</si>
  <si>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</si>
  <si>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</si>
  <si>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</si>
  <si>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</si>
  <si>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</si>
  <si>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</si>
  <si>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</si>
  <si>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</si>
  <si>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</si>
  <si>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</si>
  <si>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</si>
  <si>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</si>
  <si>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</si>
  <si>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</si>
  <si>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</si>
  <si>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</si>
  <si>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</si>
  <si>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</si>
  <si>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</si>
  <si>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</si>
  <si>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</si>
  <si>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</si>
  <si>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</si>
  <si>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</si>
  <si>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</si>
  <si>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</si>
  <si>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</si>
  <si>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</si>
  <si>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</si>
  <si>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</si>
  <si>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</si>
  <si>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</si>
  <si>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</si>
  <si>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</si>
  <si>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</si>
  <si>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</si>
  <si>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</si>
  <si>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</si>
  <si>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</si>
  <si>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</si>
  <si>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</si>
  <si>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</si>
  <si>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</si>
  <si>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</si>
  <si>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</si>
  <si>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</si>
  <si>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</si>
  <si>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</si>
  <si>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</si>
  <si>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</si>
  <si>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</si>
  <si>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</si>
  <si>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</si>
  <si>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</si>
  <si>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</si>
  <si>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</si>
  <si>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</si>
  <si>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</si>
  <si>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</si>
  <si>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</si>
  <si>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</si>
  <si>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</si>
  <si>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</si>
  <si>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</si>
  <si>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</si>
  <si>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</si>
  <si>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</si>
  <si>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</si>
  <si>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</si>
  <si>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</si>
  <si>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</si>
  <si>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</si>
  <si>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</si>
  <si>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</si>
  <si>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</si>
  <si>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</si>
  <si>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</si>
  <si>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</si>
  <si>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</si>
  <si>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</si>
  <si>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</si>
  <si>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</si>
  <si>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</si>
  <si>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</si>
  <si>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</si>
  <si>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</si>
  <si>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</si>
  <si>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</si>
  <si>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</si>
  <si>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</si>
  <si>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</si>
  <si>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</si>
  <si>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</si>
  <si>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</si>
  <si>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</si>
  <si>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</si>
  <si>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</si>
  <si>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</si>
  <si>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</si>
  <si>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</si>
  <si>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</si>
  <si>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</si>
  <si>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</si>
  <si>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</si>
  <si>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</si>
  <si>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</si>
  <si>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</si>
  <si>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</si>
  <si>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</si>
  <si>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</si>
  <si>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</si>
  <si>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</si>
  <si>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</si>
  <si>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</si>
  <si>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</si>
  <si>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</si>
  <si>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</si>
  <si>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</si>
  <si>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</si>
  <si>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</si>
  <si>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</si>
  <si>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</si>
  <si>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</si>
  <si>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</si>
  <si>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</si>
  <si>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</si>
  <si>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</si>
  <si>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</si>
  <si>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</si>
  <si>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</si>
  <si>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</si>
  <si>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</si>
  <si>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</si>
  <si>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</si>
  <si>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</si>
  <si>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</si>
  <si>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</si>
  <si>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</si>
  <si>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</si>
  <si>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</si>
  <si>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</si>
  <si>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</si>
  <si>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</si>
  <si>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</si>
  <si>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</si>
  <si>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</si>
  <si>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</si>
  <si>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</si>
  <si>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</si>
  <si>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</si>
  <si>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</si>
  <si>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</si>
  <si>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</si>
  <si>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</si>
  <si>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</si>
  <si>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</si>
  <si>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</si>
  <si>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</si>
  <si>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</si>
  <si>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</si>
  <si>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</si>
  <si>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</si>
  <si>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</si>
  <si>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</si>
  <si>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</si>
  <si>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</si>
  <si>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</si>
  <si>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</si>
  <si>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</si>
  <si>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</si>
  <si>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</si>
  <si>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</si>
  <si>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</si>
  <si>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</si>
  <si>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</si>
  <si>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</si>
  <si>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</si>
  <si>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</si>
  <si>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</si>
  <si>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</si>
  <si>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</si>
  <si>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</si>
  <si>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</si>
  <si>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</si>
  <si>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</si>
  <si>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</si>
  <si>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</si>
  <si>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</si>
  <si>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</si>
  <si>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</si>
  <si>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</si>
  <si>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</si>
  <si>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</si>
  <si>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</si>
  <si>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</si>
  <si>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</si>
  <si>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</si>
  <si>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</si>
  <si>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</si>
  <si>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</si>
  <si>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</si>
  <si>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</si>
  <si>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</si>
  <si>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</si>
  <si>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</si>
  <si>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</si>
  <si>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</si>
  <si>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</si>
  <si>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</si>
  <si>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</si>
  <si>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</si>
  <si>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</si>
  <si>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</si>
  <si>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</si>
  <si>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</si>
  <si>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</si>
  <si>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</si>
  <si>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</si>
  <si>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</si>
  <si>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</si>
  <si>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</si>
  <si>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</si>
  <si>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</si>
  <si>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</si>
  <si>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</si>
  <si>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</si>
  <si>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</si>
  <si>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</si>
  <si>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</si>
  <si>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</si>
  <si>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</si>
  <si>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</si>
  <si>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</si>
  <si>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</si>
  <si>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</si>
  <si>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</si>
  <si>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</si>
  <si>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</si>
  <si>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</si>
  <si>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</si>
  <si>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</si>
  <si>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</si>
  <si>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</si>
  <si>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</si>
  <si>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</si>
  <si>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</si>
  <si>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</si>
  <si>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</si>
  <si>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</si>
  <si>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</si>
  <si>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</si>
  <si>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</si>
  <si>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</si>
  <si>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</si>
  <si>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</si>
  <si>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</si>
  <si>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</si>
  <si>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</si>
  <si>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</si>
  <si>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</si>
  <si>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</si>
  <si>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</si>
  <si>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</si>
  <si>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</si>
  <si>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</si>
  <si>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</si>
  <si>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</si>
  <si>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</si>
  <si>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</si>
  <si>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</si>
  <si>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</si>
  <si>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</si>
  <si>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</si>
  <si>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</si>
  <si>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</si>
  <si>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</si>
  <si>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</si>
  <si>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</si>
  <si>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</si>
  <si>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</si>
  <si>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</si>
  <si>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</si>
  <si>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</si>
  <si>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</si>
  <si>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</si>
  <si>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</si>
  <si>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</si>
  <si>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</si>
  <si>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</si>
  <si>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</si>
  <si>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</si>
  <si>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</si>
  <si>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</si>
  <si>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</si>
  <si>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</si>
  <si>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</si>
  <si>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</si>
  <si>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</si>
  <si>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</si>
  <si>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</si>
  <si>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</si>
  <si>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</si>
  <si>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</si>
  <si>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</si>
  <si>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</si>
  <si>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</si>
  <si>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</si>
  <si>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</si>
  <si>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</si>
  <si>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</si>
  <si>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</si>
  <si>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</si>
  <si>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</si>
  <si>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</si>
  <si>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</si>
  <si>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</si>
  <si>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</si>
  <si>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</si>
  <si>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</si>
  <si>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</si>
  <si>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</si>
  <si>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</si>
  <si>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</si>
  <si>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</si>
  <si>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</si>
  <si>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</si>
  <si>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</si>
  <si>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</si>
  <si>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</si>
  <si>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</si>
  <si>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</si>
  <si>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</si>
  <si>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</si>
  <si>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</si>
  <si>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</si>
  <si>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</si>
  <si>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</si>
  <si>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</si>
  <si>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</si>
  <si>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</si>
  <si>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</si>
  <si>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</si>
  <si>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</si>
  <si>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</si>
  <si>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</si>
  <si>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</si>
  <si>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</si>
  <si>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</si>
  <si>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</si>
  <si>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</si>
  <si>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</si>
  <si>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</si>
  <si>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</si>
  <si>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</si>
  <si>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</si>
  <si>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</si>
  <si>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</si>
  <si>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</si>
  <si>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</si>
  <si>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</si>
  <si>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</si>
  <si>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</si>
  <si>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</si>
  <si>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</si>
  <si>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</si>
  <si>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</si>
  <si>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</si>
  <si>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</si>
  <si>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</si>
  <si>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</si>
  <si>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</si>
  <si>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</si>
  <si>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</si>
  <si>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</si>
  <si>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</si>
  <si>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</si>
  <si>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</si>
  <si>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</si>
  <si>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</si>
  <si>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</si>
  <si>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</si>
  <si>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</si>
  <si>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</si>
  <si>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</si>
  <si>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</si>
  <si>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</si>
  <si>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</si>
  <si>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</si>
  <si>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</si>
  <si>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</si>
  <si>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</si>
  <si>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</si>
  <si>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</si>
  <si>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</si>
  <si>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</si>
  <si>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</si>
  <si>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</si>
  <si>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</si>
  <si>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</si>
  <si>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</si>
  <si>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</si>
  <si>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</si>
  <si>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</si>
  <si>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</si>
  <si>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</si>
  <si>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</si>
  <si>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</si>
  <si>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</si>
  <si>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</si>
  <si>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</si>
  <si>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</si>
  <si>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</si>
  <si>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</si>
  <si>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</si>
  <si>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</si>
  <si>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</si>
  <si>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</si>
  <si>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</si>
  <si>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</si>
  <si>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</si>
  <si>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</si>
  <si>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</si>
  <si>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</si>
  <si>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</si>
  <si>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</si>
  <si>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</si>
  <si>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</si>
  <si>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</si>
  <si>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</si>
  <si>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</si>
  <si>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</si>
  <si>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</si>
  <si>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</si>
  <si>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</si>
  <si>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</si>
  <si>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</si>
  <si>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</si>
  <si>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</si>
  <si>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</si>
  <si>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</si>
  <si>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</si>
  <si>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</si>
  <si>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</si>
  <si>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</si>
  <si>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</si>
  <si>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</si>
  <si>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</si>
  <si>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</si>
  <si>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</si>
  <si>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</si>
  <si>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</si>
  <si>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</si>
  <si>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</si>
  <si>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</si>
  <si>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</si>
  <si>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</si>
  <si>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</si>
  <si>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</si>
  <si>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</si>
  <si>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</si>
  <si>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</si>
  <si>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</si>
  <si>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</si>
  <si>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</si>
  <si>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</si>
  <si>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</si>
  <si>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</si>
  <si>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</si>
  <si>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</si>
  <si>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</si>
  <si>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</si>
  <si>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</si>
  <si>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</si>
  <si>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</si>
  <si>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</si>
  <si>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</si>
  <si>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</si>
  <si>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</si>
  <si>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</si>
  <si>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</si>
  <si>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</si>
  <si>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</si>
  <si>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</si>
  <si>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</si>
  <si>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</si>
  <si>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</si>
  <si>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</si>
  <si>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</si>
  <si>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</si>
  <si>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</si>
  <si>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</si>
  <si>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</si>
  <si>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</si>
  <si>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</si>
  <si>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</si>
  <si>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</si>
  <si>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</si>
  <si>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</si>
  <si>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</si>
  <si>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</si>
  <si>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</si>
  <si>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</si>
  <si>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</si>
  <si>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</si>
  <si>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</si>
  <si>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</si>
  <si>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</si>
  <si>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</si>
  <si>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</si>
  <si>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</si>
  <si>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</si>
  <si>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</si>
  <si>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</si>
  <si>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</si>
  <si>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</si>
  <si>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</si>
  <si>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</si>
  <si>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</si>
  <si>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</si>
  <si>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</si>
  <si>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</si>
  <si>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</si>
  <si>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</si>
  <si>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</si>
  <si>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</si>
  <si>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</si>
  <si>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</si>
  <si>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</si>
  <si>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</si>
  <si>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</si>
  <si>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</si>
  <si>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</si>
  <si>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</si>
  <si>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</si>
  <si>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</si>
  <si>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</si>
  <si>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</si>
  <si>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</si>
  <si>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</si>
  <si>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</si>
  <si>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</si>
  <si>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</si>
  <si>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</si>
  <si>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</si>
  <si>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</si>
  <si>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</si>
  <si>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</si>
  <si>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</si>
  <si>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</si>
  <si>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</si>
  <si>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</si>
  <si>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</si>
  <si>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</si>
  <si>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</si>
  <si>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</si>
  <si>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</si>
  <si>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</si>
  <si>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</si>
  <si>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</si>
  <si>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</si>
  <si>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</si>
  <si>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</si>
  <si>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</si>
  <si>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</si>
  <si>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</si>
  <si>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</si>
  <si>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</si>
  <si>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</si>
  <si>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</si>
  <si>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</si>
  <si>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</si>
  <si>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</si>
  <si>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</si>
  <si>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</si>
  <si>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</si>
  <si>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</si>
  <si>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</si>
  <si>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</si>
  <si>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</si>
  <si>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</si>
  <si>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</si>
  <si>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</si>
  <si>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</si>
  <si>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</si>
  <si>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</si>
  <si>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</si>
  <si>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</si>
  <si>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</si>
  <si>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</si>
  <si>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</si>
  <si>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</si>
  <si>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</si>
  <si>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</si>
  <si>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</si>
  <si>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</si>
  <si>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</si>
  <si>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</si>
  <si>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</si>
  <si>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</si>
  <si>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</si>
  <si>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</si>
  <si>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</si>
  <si>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</si>
  <si>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</si>
  <si>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</si>
  <si>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</si>
  <si>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</si>
  <si>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</si>
  <si>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</si>
  <si>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</si>
  <si>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</si>
  <si>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</si>
  <si>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</si>
  <si>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</si>
  <si>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</si>
  <si>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</si>
  <si>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</si>
  <si>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</si>
  <si>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</si>
  <si>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</si>
  <si>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</si>
  <si>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</si>
  <si>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</si>
  <si>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</si>
  <si>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</si>
  <si>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</si>
  <si>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</si>
  <si>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</si>
  <si>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</si>
  <si>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</si>
  <si>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</si>
  <si>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</si>
  <si>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</si>
  <si>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</si>
  <si>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</si>
  <si>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</si>
  <si>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</si>
  <si>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</si>
  <si>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</si>
  <si>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</si>
  <si>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</si>
  <si>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</si>
  <si>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</si>
  <si>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</si>
  <si>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</si>
  <si>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</si>
  <si>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</si>
  <si>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</si>
  <si>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</si>
  <si>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</si>
  <si>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</si>
  <si>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</si>
  <si>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</si>
  <si>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</si>
  <si>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</si>
  <si>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</si>
  <si>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</si>
  <si>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</si>
  <si>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</si>
  <si>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</si>
  <si>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</si>
  <si>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</si>
  <si>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</si>
  <si>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</si>
  <si>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</si>
  <si>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</si>
  <si>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</si>
  <si>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</si>
  <si>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</si>
  <si>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</si>
  <si>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</si>
  <si>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</si>
  <si>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</si>
  <si>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</si>
  <si>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</si>
  <si>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</si>
  <si>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</si>
  <si>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</si>
  <si>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</si>
  <si>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</si>
  <si>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</si>
  <si>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</si>
  <si>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</si>
  <si>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</si>
  <si>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</si>
  <si>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</si>
  <si>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</si>
  <si>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</si>
  <si>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</si>
  <si>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</si>
  <si>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</si>
  <si>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</si>
  <si>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</si>
  <si>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</si>
  <si>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</si>
  <si>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</si>
  <si>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</si>
  <si>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</si>
  <si>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</si>
  <si>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</si>
  <si>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</si>
  <si>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</si>
  <si>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</si>
  <si>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</si>
  <si>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</si>
  <si>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</si>
  <si>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</si>
  <si>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</si>
  <si>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</si>
  <si>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</si>
  <si>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</si>
  <si>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</si>
  <si>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</si>
  <si>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</si>
  <si>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</si>
  <si>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</si>
  <si>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</si>
  <si>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</si>
  <si>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</si>
  <si>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</si>
  <si>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</si>
  <si>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</si>
  <si>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</si>
  <si>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</si>
  <si>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</si>
  <si>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</si>
  <si>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</si>
  <si>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</si>
  <si>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</si>
  <si>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</si>
  <si>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</si>
  <si>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</si>
  <si>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</si>
  <si>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</si>
  <si>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</si>
  <si>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</si>
  <si>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</si>
  <si>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</si>
  <si>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</si>
  <si>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</si>
  <si>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</si>
  <si>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</si>
  <si>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</si>
  <si>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</si>
  <si>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</si>
  <si>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</si>
  <si>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</si>
  <si>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</si>
  <si>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</si>
  <si>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</si>
  <si>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</si>
  <si>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</si>
  <si>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</si>
  <si>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</si>
  <si>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</si>
  <si>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</si>
  <si>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</si>
  <si>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</si>
  <si>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</si>
  <si>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</si>
  <si>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</si>
  <si>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</si>
  <si>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</si>
  <si>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</si>
  <si>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</si>
  <si>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</si>
  <si>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</si>
  <si>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</si>
  <si>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</si>
  <si>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</si>
  <si>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</si>
  <si>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</si>
  <si>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</si>
  <si>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</si>
  <si>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</si>
  <si>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</si>
  <si>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</si>
  <si>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</si>
  <si>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</si>
  <si>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</si>
  <si>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</si>
  <si>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</si>
  <si>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</si>
  <si>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</si>
  <si>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</si>
  <si>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</si>
  <si>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</si>
  <si>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</si>
  <si>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</si>
  <si>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</si>
  <si>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</si>
  <si>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</si>
  <si>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</si>
  <si>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</si>
  <si>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</si>
  <si>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</si>
  <si>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</si>
  <si>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</si>
  <si>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</si>
  <si>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</si>
  <si>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</si>
  <si>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</si>
  <si>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</si>
  <si>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</si>
  <si>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</si>
  <si>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</si>
  <si>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</si>
  <si>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</si>
  <si>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</si>
  <si>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</si>
  <si>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</si>
  <si>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</si>
  <si>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</si>
  <si>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</si>
  <si>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</si>
  <si>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</si>
  <si>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</si>
  <si>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</si>
  <si>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</si>
  <si>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</si>
  <si>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</si>
  <si>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</si>
  <si>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</si>
  <si>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</si>
  <si>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</si>
  <si>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</si>
  <si>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</si>
  <si>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</si>
  <si>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</si>
  <si>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</si>
  <si>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</si>
  <si>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</si>
  <si>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</si>
  <si>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</si>
  <si>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</si>
  <si>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</si>
  <si>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</si>
  <si>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</si>
  <si>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</si>
  <si>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</si>
  <si>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</si>
  <si>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</si>
  <si>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</si>
  <si>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</si>
  <si>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</si>
  <si>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</si>
  <si>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</si>
  <si>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</si>
  <si>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</si>
  <si>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</si>
  <si>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</si>
  <si>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</si>
  <si>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</si>
  <si>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</si>
  <si>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</si>
  <si>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</si>
  <si>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</si>
  <si>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</si>
  <si>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</si>
  <si>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</si>
  <si>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</si>
  <si>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</si>
  <si>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</si>
  <si>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</si>
  <si>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</si>
  <si>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</si>
  <si>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</si>
  <si>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</si>
  <si>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</si>
  <si>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</si>
  <si>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</si>
  <si>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</si>
  <si>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</si>
  <si>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</si>
  <si>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</si>
  <si>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</si>
  <si>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</si>
  <si>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</si>
  <si>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</si>
  <si>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</si>
  <si>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</si>
  <si>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</si>
  <si>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</si>
  <si>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</si>
  <si>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</si>
  <si>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</si>
  <si>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</si>
  <si>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</si>
  <si>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</si>
  <si>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</si>
  <si>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</si>
  <si>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</si>
  <si>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</si>
  <si>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</si>
  <si>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</si>
  <si>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</si>
  <si>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</si>
  <si>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</si>
  <si>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</si>
  <si>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</si>
  <si>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</si>
  <si>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</si>
  <si>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</si>
  <si>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</si>
  <si>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</si>
  <si>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</si>
  <si>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</si>
  <si>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</si>
  <si>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</si>
  <si>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</si>
  <si>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</si>
  <si>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</si>
  <si>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</si>
  <si>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</si>
  <si>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</si>
  <si>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</si>
  <si>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</si>
  <si>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</si>
  <si>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</si>
  <si>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</si>
  <si>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</si>
  <si>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</si>
  <si>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</si>
  <si>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</si>
  <si>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</si>
  <si>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</si>
  <si>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</si>
  <si>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</si>
  <si>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</si>
  <si>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</si>
  <si>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</si>
  <si>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</si>
  <si>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</si>
  <si>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</si>
  <si>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</si>
  <si>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</si>
  <si>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</si>
  <si>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</si>
  <si>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</si>
  <si>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</si>
  <si>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</si>
  <si>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</si>
  <si>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</si>
  <si>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</si>
  <si>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</si>
  <si>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</si>
  <si>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</si>
  <si>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</si>
  <si>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</si>
  <si>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</si>
  <si>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</si>
  <si>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</si>
  <si>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</si>
  <si>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</si>
  <si>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</si>
  <si>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</si>
  <si>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</si>
  <si>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</si>
  <si>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</si>
  <si>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</si>
  <si>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</si>
  <si>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</si>
  <si>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</si>
  <si>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</si>
  <si>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</si>
  <si>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</si>
  <si>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</si>
  <si>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</si>
  <si>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</si>
  <si>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</si>
  <si>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</si>
  <si>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</si>
  <si>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</si>
  <si>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</si>
  <si>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</si>
  <si>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</si>
  <si>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</si>
  <si>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</si>
  <si>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</si>
  <si>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</si>
  <si>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</si>
  <si>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</si>
  <si>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</si>
  <si>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</si>
  <si>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</si>
  <si>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</si>
  <si>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</si>
  <si>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</si>
  <si>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</si>
  <si>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</si>
  <si>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</si>
  <si>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</si>
  <si>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</si>
  <si>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</si>
  <si>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</si>
  <si>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</si>
  <si>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</si>
  <si>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</si>
  <si>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</si>
  <si>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</si>
  <si>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</si>
  <si>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</si>
  <si>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</si>
  <si>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</si>
  <si>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</si>
  <si>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</si>
  <si>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</si>
  <si>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</si>
  <si>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</si>
  <si>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</si>
  <si>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</si>
  <si>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</si>
  <si>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</si>
  <si>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</si>
  <si>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</si>
  <si>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</si>
  <si>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</si>
  <si>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</si>
  <si>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</si>
  <si>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</si>
  <si>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</si>
  <si>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</si>
  <si>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</si>
  <si>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</si>
  <si>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</si>
  <si>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</si>
  <si>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</si>
  <si>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</si>
  <si>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</si>
  <si>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</si>
  <si>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</si>
  <si>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</si>
  <si>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</si>
  <si>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</si>
  <si>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</si>
  <si>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</si>
  <si>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</si>
  <si>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</si>
  <si>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</si>
  <si>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</si>
  <si>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</si>
  <si>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</si>
  <si>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</si>
  <si>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</si>
  <si>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</si>
  <si>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</si>
  <si>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</si>
  <si>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</si>
  <si>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</si>
  <si>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</si>
  <si>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</si>
  <si>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</si>
  <si>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</si>
  <si>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</si>
  <si>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</si>
  <si>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</si>
  <si>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</si>
  <si>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</si>
  <si>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</si>
  <si>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</si>
  <si>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</si>
  <si>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</si>
  <si>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</si>
  <si>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</si>
  <si>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</si>
  <si>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</si>
  <si>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</si>
  <si>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</si>
  <si>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</si>
  <si>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</si>
  <si>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</si>
  <si>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</si>
  <si>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</si>
  <si>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</si>
  <si>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</si>
  <si>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</si>
  <si>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</si>
  <si>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</si>
  <si>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</si>
  <si>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</si>
  <si>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</si>
  <si>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</si>
  <si>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</si>
  <si>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</si>
  <si>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</si>
  <si>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</si>
  <si>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</si>
  <si>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</si>
  <si>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</si>
  <si>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</si>
  <si>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</si>
  <si>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</si>
  <si>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</si>
  <si>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</si>
  <si>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</si>
  <si>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</si>
  <si>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</si>
  <si>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</si>
  <si>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</si>
  <si>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</si>
  <si>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</si>
  <si>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</si>
  <si>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</si>
  <si>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</si>
  <si>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</si>
  <si>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</si>
  <si>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</si>
  <si>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</si>
  <si>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</si>
  <si>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</si>
  <si>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</si>
  <si>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</si>
  <si>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</si>
  <si>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</si>
  <si>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</si>
  <si>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</si>
  <si>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</si>
  <si>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</si>
  <si>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</si>
  <si>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</si>
  <si>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</si>
  <si>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</si>
  <si>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</si>
  <si>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</si>
  <si>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</si>
  <si>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</si>
  <si>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</si>
  <si>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</si>
  <si>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</si>
  <si>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</si>
  <si>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</si>
  <si>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</si>
  <si>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</si>
  <si>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</si>
  <si>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</si>
  <si>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</si>
  <si>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</si>
  <si>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</si>
  <si>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</si>
  <si>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</si>
  <si>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</si>
  <si>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</si>
  <si>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</si>
  <si>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</si>
  <si>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</si>
  <si>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</si>
  <si>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</si>
  <si>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</si>
  <si>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</si>
  <si>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</si>
  <si>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</si>
  <si>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</si>
  <si>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</si>
  <si>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</si>
  <si>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</si>
  <si>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</si>
  <si>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</si>
  <si>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</si>
  <si>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</si>
  <si>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</si>
  <si>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</si>
  <si>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</si>
  <si>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</si>
  <si>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</si>
  <si>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</si>
  <si>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</si>
  <si>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</si>
  <si>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</si>
  <si>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</si>
  <si>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</si>
  <si>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</si>
  <si>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</si>
  <si>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</si>
  <si>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</si>
  <si>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</si>
  <si>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</si>
  <si>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</si>
  <si>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</si>
  <si>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</si>
  <si>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</si>
  <si>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</si>
  <si>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</si>
  <si>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</si>
  <si>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</si>
  <si>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</si>
  <si>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</si>
  <si>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</si>
  <si>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</si>
  <si>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</si>
  <si>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</si>
  <si>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</si>
  <si>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</si>
  <si>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</si>
  <si>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</si>
  <si>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</si>
  <si>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</si>
  <si>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</si>
  <si>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</si>
  <si>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</si>
  <si>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</si>
  <si>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</si>
  <si>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</si>
  <si>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</si>
  <si>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</si>
  <si>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</si>
  <si>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</si>
  <si>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</si>
  <si>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</si>
  <si>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</si>
  <si>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</si>
  <si>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</si>
  <si>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</si>
  <si>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</si>
  <si>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</si>
  <si>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</si>
  <si>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</si>
  <si>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</si>
  <si>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</si>
  <si>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</si>
  <si>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</si>
  <si>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</si>
  <si>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</si>
  <si>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</si>
  <si>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</si>
  <si>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</si>
  <si>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</si>
  <si>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</si>
  <si>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</si>
  <si>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</si>
  <si>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</si>
  <si>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</si>
  <si>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</si>
  <si>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</si>
  <si>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</si>
  <si>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</si>
  <si>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</si>
  <si>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</si>
  <si>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</si>
  <si>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</si>
  <si>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</si>
  <si>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</si>
  <si>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</si>
  <si>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</si>
  <si>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</si>
  <si>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</si>
  <si>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</si>
  <si>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</si>
  <si>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</si>
  <si>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</si>
  <si>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</si>
  <si>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</si>
  <si>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</si>
  <si>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</si>
  <si>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</si>
  <si>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</si>
  <si>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</si>
  <si>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</si>
  <si>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</si>
  <si>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</si>
  <si>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</si>
  <si>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</si>
  <si>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</si>
  <si>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</si>
  <si>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</si>
  <si>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</si>
  <si>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</si>
  <si>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</si>
  <si>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</si>
  <si>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</si>
  <si>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</si>
  <si>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</si>
  <si>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</si>
  <si>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</si>
  <si>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</si>
  <si>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</si>
  <si>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</si>
  <si>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</si>
  <si>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</si>
  <si>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</si>
  <si>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</si>
  <si>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</si>
  <si>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</si>
  <si>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</si>
  <si>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</si>
  <si>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</si>
  <si>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</si>
  <si>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</si>
  <si>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</si>
  <si>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</si>
  <si>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</si>
  <si>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</si>
  <si>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</si>
  <si>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</si>
  <si>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</si>
  <si>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</si>
  <si>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</si>
  <si>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</si>
  <si>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</si>
  <si>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</si>
  <si>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</si>
  <si>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</si>
  <si>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</si>
  <si>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</si>
  <si>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</si>
  <si>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</si>
  <si>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</si>
  <si>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</si>
  <si>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</si>
  <si>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</si>
  <si>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</si>
  <si>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</si>
  <si>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</si>
  <si>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</si>
  <si>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</si>
  <si>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</si>
  <si>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</si>
  <si>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</si>
  <si>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</si>
  <si>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</si>
  <si>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</si>
  <si>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</si>
  <si>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</si>
  <si>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</si>
  <si>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</si>
  <si>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</si>
  <si>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</si>
  <si>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</si>
  <si>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</si>
  <si>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</si>
  <si>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</si>
  <si>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</si>
  <si>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</si>
  <si>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</si>
  <si>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</si>
  <si>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</si>
  <si>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</si>
  <si>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</si>
  <si>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</si>
  <si>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</si>
  <si>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</si>
  <si>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</si>
  <si>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</si>
  <si>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</si>
  <si>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</si>
  <si>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</si>
  <si>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</si>
  <si>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</si>
  <si>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</si>
  <si>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</si>
  <si>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</si>
  <si>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</si>
  <si>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</si>
  <si>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</si>
  <si>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</si>
  <si>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</si>
  <si>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</si>
  <si>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</si>
  <si>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</si>
  <si>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</si>
  <si>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</si>
  <si>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</si>
  <si>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</si>
  <si>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</si>
  <si>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</si>
  <si>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</si>
  <si>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</si>
  <si>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</si>
  <si>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</si>
  <si>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</si>
  <si>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</si>
  <si>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</si>
  <si>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</si>
  <si>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</si>
  <si>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</si>
  <si>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</si>
  <si>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</si>
  <si>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</si>
  <si>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</si>
  <si>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</si>
  <si>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</si>
  <si>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</si>
  <si>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</si>
  <si>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</si>
  <si>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</si>
  <si>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</si>
  <si>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</si>
  <si>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</si>
  <si>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</si>
  <si>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</si>
  <si>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</si>
  <si>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</si>
  <si>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</si>
  <si>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</si>
  <si>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</si>
  <si>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</si>
  <si>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</si>
  <si>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</si>
  <si>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</si>
  <si>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</si>
  <si>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</si>
  <si>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</si>
  <si>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</si>
  <si>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</si>
  <si>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</si>
  <si>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</si>
  <si>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</si>
  <si>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</si>
  <si>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</si>
  <si>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</si>
  <si>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</si>
  <si>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</si>
  <si>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</si>
  <si>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</si>
  <si>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</si>
  <si>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</si>
  <si>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</si>
  <si>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</si>
  <si>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</si>
  <si>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</si>
  <si>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</si>
  <si>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</si>
  <si>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</si>
  <si>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</si>
  <si>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</si>
  <si>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</si>
  <si>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</si>
  <si>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</si>
  <si>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</si>
  <si>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</si>
  <si>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</si>
  <si>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</si>
  <si>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</si>
  <si>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</si>
  <si>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</si>
  <si>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</si>
  <si>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</si>
  <si>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</si>
  <si>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</si>
  <si>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</si>
  <si>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</si>
  <si>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</si>
  <si>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</si>
  <si>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</si>
  <si>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</si>
  <si>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</si>
  <si>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</si>
  <si>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</si>
  <si>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</si>
  <si>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</si>
  <si>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</si>
  <si>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</si>
  <si>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</si>
  <si>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</si>
  <si>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</si>
  <si>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</si>
  <si>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</si>
  <si>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</si>
  <si>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</si>
  <si>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</si>
  <si>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</si>
  <si>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</si>
  <si>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</si>
  <si>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</si>
  <si>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</si>
  <si>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</si>
  <si>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</si>
  <si>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</si>
  <si>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</si>
  <si>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</si>
  <si>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</si>
  <si>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</si>
  <si>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</si>
  <si>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</si>
  <si>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</si>
  <si>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</si>
  <si>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</si>
  <si>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</si>
  <si>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</si>
  <si>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</si>
  <si>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</si>
  <si>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</si>
  <si>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</si>
  <si>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</si>
  <si>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</si>
  <si>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</si>
  <si>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</si>
  <si>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</si>
  <si>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</si>
  <si>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</si>
  <si>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</si>
  <si>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</si>
  <si>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</si>
  <si>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</si>
  <si>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</si>
  <si>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</si>
  <si>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</si>
  <si>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</si>
  <si>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</si>
  <si>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</si>
  <si>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</si>
  <si>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</si>
  <si>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</si>
  <si>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</si>
  <si>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</si>
  <si>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</si>
  <si>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</si>
  <si>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</si>
  <si>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</si>
  <si>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</si>
  <si>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</si>
  <si>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</si>
  <si>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</si>
  <si>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</si>
  <si>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</si>
  <si>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</si>
  <si>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</si>
  <si>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</si>
  <si>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</si>
  <si>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</si>
  <si>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</si>
  <si>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</si>
  <si>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</si>
  <si>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</si>
  <si>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</si>
  <si>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</si>
  <si>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</si>
  <si>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</si>
  <si>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</si>
  <si>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</si>
  <si>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</si>
  <si>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</si>
  <si>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</si>
  <si>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</si>
  <si>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</si>
  <si>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</si>
  <si>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</si>
  <si>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</si>
  <si>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</si>
  <si>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</si>
  <si>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</si>
  <si>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</si>
  <si>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</si>
  <si>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</si>
  <si>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</si>
  <si>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</si>
  <si>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</si>
  <si>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</si>
  <si>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</si>
  <si>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</si>
  <si>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</si>
  <si>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</si>
  <si>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</si>
  <si>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</si>
  <si>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</si>
  <si>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</si>
  <si>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</si>
  <si>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</si>
  <si>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</si>
  <si>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</si>
  <si>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</si>
  <si>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</si>
  <si>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</si>
  <si>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</si>
  <si>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</si>
  <si>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</si>
  <si>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</si>
  <si>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</si>
  <si>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</si>
  <si>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</si>
  <si>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</si>
  <si>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</si>
  <si>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</si>
  <si>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</si>
  <si>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</si>
  <si>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</si>
  <si>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</si>
  <si>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</si>
  <si>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</si>
  <si>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</si>
  <si>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</si>
  <si>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</si>
  <si>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</si>
  <si>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</si>
  <si>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</si>
  <si>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</si>
  <si>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</si>
  <si>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</si>
  <si>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</si>
  <si>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</si>
  <si>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</si>
  <si>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</si>
  <si>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</si>
  <si>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</si>
  <si>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</si>
  <si>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</si>
  <si>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</si>
  <si>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</si>
  <si>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</si>
  <si>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</si>
  <si>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</si>
  <si>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</si>
  <si>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</si>
  <si>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</si>
  <si>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</si>
  <si>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</si>
  <si>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</si>
  <si>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</si>
  <si>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</si>
  <si>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</si>
  <si>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</si>
  <si>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</si>
  <si>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</si>
  <si>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</si>
  <si>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</si>
  <si>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</si>
  <si>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</si>
  <si>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</si>
  <si>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</si>
  <si>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</si>
  <si>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</si>
  <si>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</si>
  <si>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</si>
  <si>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</si>
  <si>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</si>
  <si>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</si>
  <si>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</si>
  <si>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</si>
  <si>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</si>
  <si>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</si>
  <si>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</si>
  <si>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</si>
  <si>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</si>
  <si>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</si>
  <si>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</si>
  <si>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</si>
  <si>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</si>
  <si>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</si>
  <si>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</si>
  <si>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</si>
  <si>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</si>
  <si>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</si>
  <si>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</si>
  <si>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</si>
  <si>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</si>
  <si>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</si>
  <si>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</si>
  <si>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</si>
  <si>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</si>
  <si>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</si>
  <si>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</si>
  <si>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</si>
  <si>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</si>
  <si>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</si>
  <si>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</si>
  <si>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</si>
  <si>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</si>
  <si>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</si>
  <si>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</si>
  <si>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</si>
  <si>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</si>
  <si>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</si>
  <si>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</si>
  <si>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</si>
  <si>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</si>
  <si>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</si>
  <si>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</si>
  <si>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</si>
  <si>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</si>
  <si>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</si>
  <si>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</si>
  <si>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</si>
  <si>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</si>
  <si>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</si>
  <si>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</si>
  <si>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</si>
  <si>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</si>
  <si>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</si>
  <si>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</si>
  <si>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</si>
  <si>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</si>
  <si>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</si>
  <si>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</si>
  <si>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</si>
  <si>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</si>
  <si>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</si>
  <si>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</si>
  <si>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</si>
  <si>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</si>
  <si>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</si>
  <si>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</si>
  <si>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</si>
  <si>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</si>
  <si>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</si>
  <si>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</si>
  <si>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</si>
  <si>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</si>
  <si>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</si>
  <si>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</si>
  <si>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</si>
  <si>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</si>
  <si>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</si>
  <si>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</si>
  <si>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</si>
  <si>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</si>
  <si>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</si>
  <si>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</si>
  <si>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</si>
  <si>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</si>
  <si>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</si>
  <si>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</si>
  <si>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</si>
  <si>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</si>
  <si>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</si>
  <si>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</si>
  <si>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</si>
  <si>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</si>
  <si>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</si>
  <si>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</si>
  <si>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</si>
  <si>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</si>
  <si>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</si>
  <si>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</si>
  <si>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</si>
  <si>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</si>
  <si>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</si>
  <si>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</si>
  <si>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</si>
  <si>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</si>
  <si>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</si>
  <si>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</si>
  <si>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</si>
  <si>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</si>
  <si>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</si>
  <si>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</si>
  <si>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</si>
  <si>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</si>
  <si>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</si>
  <si>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</si>
  <si>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</si>
  <si>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</si>
  <si>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</si>
  <si>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</si>
  <si>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</si>
  <si>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</si>
  <si>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</si>
  <si>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</si>
  <si>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</si>
  <si>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</si>
  <si>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</si>
  <si>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</si>
  <si>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</si>
  <si>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</si>
  <si>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</si>
  <si>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</si>
  <si>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</si>
  <si>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</si>
  <si>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</si>
  <si>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</si>
  <si>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</si>
  <si>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</si>
  <si>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</si>
  <si>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</si>
  <si>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</si>
  <si>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</si>
  <si>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</si>
  <si>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</si>
  <si>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</si>
  <si>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</si>
  <si>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</si>
  <si>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</si>
  <si>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</si>
  <si>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</si>
  <si>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</si>
  <si>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</si>
  <si>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</si>
  <si>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</si>
  <si>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</si>
  <si>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</si>
  <si>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</si>
  <si>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</si>
  <si>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</si>
  <si>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</si>
  <si>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</si>
  <si>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</si>
  <si>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</si>
  <si>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</si>
  <si>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</si>
  <si>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</si>
  <si>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</si>
  <si>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</si>
  <si>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</si>
  <si>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</si>
  <si>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</si>
  <si>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</si>
  <si>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</si>
  <si>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</si>
  <si>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</si>
  <si>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</si>
  <si>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</si>
  <si>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</si>
  <si>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</si>
  <si>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</si>
  <si>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</si>
  <si>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</si>
  <si>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</si>
  <si>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</si>
  <si>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</si>
  <si>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</si>
  <si>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</si>
  <si>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</si>
  <si>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</si>
  <si>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</si>
  <si>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</si>
  <si>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</si>
  <si>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</si>
  <si>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</si>
  <si>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</si>
  <si>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</si>
  <si>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</si>
  <si>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</si>
  <si>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</si>
  <si>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</si>
  <si>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</si>
  <si>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</si>
  <si>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</si>
  <si>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</si>
  <si>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</si>
  <si>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</si>
  <si>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</si>
  <si>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</si>
  <si>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</si>
  <si>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</si>
  <si>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</si>
  <si>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</si>
  <si>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</si>
  <si>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</si>
  <si>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</si>
  <si>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</si>
  <si>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</si>
  <si>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</si>
  <si>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</si>
  <si>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</si>
  <si>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</si>
  <si>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</si>
  <si>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</si>
  <si>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</si>
  <si>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</si>
  <si>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</si>
  <si>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</si>
  <si>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</si>
  <si>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</si>
  <si>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</si>
  <si>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</si>
  <si>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</si>
  <si>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</si>
  <si>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</si>
  <si>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</si>
  <si>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</si>
  <si>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</si>
  <si>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</si>
  <si>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</si>
  <si>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</si>
  <si>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</si>
  <si>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</si>
  <si>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</si>
  <si>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</si>
  <si>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</si>
  <si>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</si>
  <si>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</si>
  <si>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</si>
  <si>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</si>
  <si>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</si>
  <si>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</si>
  <si>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</si>
  <si>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</si>
  <si>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</si>
  <si>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</si>
  <si>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</si>
  <si>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</si>
  <si>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</si>
  <si>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</si>
  <si>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</si>
  <si>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</si>
  <si>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</si>
  <si>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</si>
  <si>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</si>
  <si>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</si>
  <si>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</si>
  <si>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</si>
  <si>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</si>
  <si>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</si>
  <si>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</si>
  <si>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</si>
  <si>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</si>
  <si>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</si>
  <si>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</si>
  <si>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</si>
  <si>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</si>
  <si>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</si>
  <si>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</si>
  <si>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</si>
  <si>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</si>
  <si>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</si>
  <si>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</si>
  <si>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</si>
  <si>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</si>
  <si>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</si>
  <si>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</si>
  <si>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</si>
  <si>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</si>
  <si>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</si>
  <si>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</si>
  <si>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</si>
  <si>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</si>
  <si>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</si>
  <si>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</si>
  <si>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</si>
  <si>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</si>
  <si>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</si>
  <si>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</si>
  <si>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</si>
  <si>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</si>
  <si>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</si>
  <si>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</si>
  <si>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</si>
  <si>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</si>
  <si>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</si>
  <si>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</si>
  <si>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</si>
  <si>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</si>
  <si>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</si>
  <si>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</si>
  <si>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</si>
  <si>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</si>
  <si>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</si>
  <si>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</si>
  <si>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</si>
  <si>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</si>
  <si>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</si>
  <si>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</si>
  <si>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</si>
  <si>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</si>
  <si>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</si>
  <si>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</si>
  <si>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</si>
  <si>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</si>
  <si>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</si>
  <si>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</si>
  <si>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</si>
  <si>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</si>
  <si>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</si>
  <si>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</si>
  <si>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</si>
  <si>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</si>
  <si>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</si>
  <si>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</si>
  <si>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</si>
  <si>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</si>
  <si>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</si>
  <si>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</si>
  <si>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</si>
  <si>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</si>
  <si>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</si>
  <si>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</si>
  <si>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</si>
  <si>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</si>
  <si>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</si>
  <si>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</si>
  <si>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</si>
  <si>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</si>
  <si>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</si>
  <si>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</si>
  <si>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</si>
  <si>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</si>
  <si>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</si>
  <si>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</si>
  <si>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</si>
  <si>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</si>
  <si>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</si>
  <si>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</si>
  <si>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</si>
  <si>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</si>
  <si>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</si>
  <si>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</si>
  <si>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</si>
  <si>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</si>
  <si>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</si>
  <si>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</si>
  <si>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</si>
  <si>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</si>
  <si>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</si>
  <si>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</si>
  <si>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</si>
  <si>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</si>
  <si>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</si>
  <si>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</si>
  <si>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</si>
  <si>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</si>
  <si>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</si>
  <si>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</si>
  <si>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</si>
  <si>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</si>
  <si>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</si>
  <si>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</si>
  <si>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</si>
  <si>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</si>
  <si>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</si>
  <si>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</si>
  <si>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</si>
  <si>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</si>
  <si>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</si>
  <si>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</si>
  <si>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</si>
  <si>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</si>
  <si>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</si>
  <si>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</si>
  <si>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</si>
  <si>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</si>
  <si>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</si>
  <si>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</si>
  <si>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</si>
  <si>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</si>
  <si>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</si>
  <si>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</si>
  <si>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</si>
  <si>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</si>
  <si>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</si>
  <si>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</si>
  <si>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</si>
  <si>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</si>
  <si>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</si>
  <si>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</si>
  <si>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</si>
  <si>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</si>
  <si>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</si>
  <si>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</si>
  <si>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</si>
  <si>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</si>
  <si>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</si>
  <si>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</si>
  <si>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</si>
  <si>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</si>
  <si>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</si>
  <si>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</si>
  <si>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</si>
  <si>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</si>
  <si>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</si>
  <si>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</si>
  <si>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</si>
  <si>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</si>
  <si>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</si>
  <si>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</si>
  <si>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</si>
  <si>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</si>
  <si>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</si>
  <si>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</si>
  <si>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</si>
  <si>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</si>
  <si>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</si>
  <si>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</si>
  <si>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</si>
  <si>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</si>
  <si>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</si>
  <si>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</si>
  <si>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</si>
  <si>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</si>
  <si>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</si>
  <si>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</si>
  <si>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</si>
  <si>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</si>
  <si>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</si>
  <si>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</si>
  <si>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</si>
  <si>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</si>
  <si>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</si>
  <si>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</si>
  <si>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</si>
  <si>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</si>
  <si>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</si>
  <si>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</si>
  <si>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</si>
  <si>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</si>
  <si>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</si>
  <si>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</si>
  <si>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</si>
  <si>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</si>
  <si>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</si>
  <si>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</si>
  <si>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</si>
  <si>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</si>
  <si>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</si>
  <si>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</si>
  <si>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</si>
  <si>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</si>
  <si>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</si>
  <si>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</si>
  <si>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</si>
  <si>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</si>
  <si>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</si>
  <si>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</si>
  <si>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</si>
  <si>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</si>
  <si>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</si>
  <si>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</si>
  <si>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</si>
  <si>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</si>
  <si>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</si>
  <si>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</si>
  <si>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</si>
  <si>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</si>
  <si>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</si>
  <si>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</si>
  <si>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</si>
  <si>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</si>
  <si>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</si>
  <si>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</si>
  <si>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</si>
  <si>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</si>
  <si>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</si>
  <si>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</si>
  <si>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</si>
  <si>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</si>
  <si>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</si>
  <si>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</si>
  <si>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</si>
  <si>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</si>
  <si>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</si>
  <si>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</si>
  <si>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</si>
  <si>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</si>
  <si>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</si>
  <si>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</si>
  <si>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</si>
  <si>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</si>
  <si>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</si>
  <si>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</si>
  <si>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</si>
  <si>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</si>
  <si>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</si>
  <si>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</si>
  <si>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</si>
  <si>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</si>
  <si>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</si>
  <si>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</si>
  <si>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</si>
  <si>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</si>
  <si>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</si>
  <si>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</si>
  <si>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</si>
  <si>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</si>
  <si>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</si>
  <si>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</si>
  <si>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</si>
  <si>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</si>
  <si>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</si>
  <si>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</si>
  <si>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</si>
  <si>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</si>
  <si>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</si>
  <si>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</si>
  <si>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</si>
  <si>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</si>
  <si>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</si>
  <si>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</si>
  <si>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</si>
  <si>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</si>
  <si>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</si>
  <si>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</si>
  <si>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 xml:space="preserve">TT-20251120-00003, waiting separate TT </t>
  </si>
  <si>
    <t>N/A</t>
  </si>
  <si>
    <t>EM team moved ETA: 25 min</t>
  </si>
  <si>
    <t>PCM-20251120-00000012</t>
  </si>
  <si>
    <t>EM team moved ETA: min</t>
  </si>
  <si>
    <t>PCM-20251119-00002118</t>
  </si>
  <si>
    <t>ETA 60 mins</t>
  </si>
  <si>
    <t>PCM-20251119-00002164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</si>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</sst>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topLeftCell="J1" workbookViewId="0">
      <selection activeCell="D10" sqref="D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318.07856770833314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3.2552083357586525E-3</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45981.026993634259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45981.026993634259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45981.026993634259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45981.026993634259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45981.026993634259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45981.026993634259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45981.026993634259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45981.026993634259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45981.026993634259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45981.026993634259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45981.026993634259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45981.026993634259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45981.026993634259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45981.026993634259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45981.026993634259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45981.026993634259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45981.026993634259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45981.026993634259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45981.026993634259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45981.026993634259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45981.026993634259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45981.026993634259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45981.026993634259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45981.026993634259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45981.026993634259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45981.026993634259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45981.026993634259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45981.026993634259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45981.026993634259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45981.026993634259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45981.026993634259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45981.026993634259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45981.026993634259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45981.026993634259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45981.026993634259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45981.026993634259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45981.026993634259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45981.026993634259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45981.026993634259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45981.026993634259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45981.026993634259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45981.026993634259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45981.026993634259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45981.026993634259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45981.026993634259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45981.026993634259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45981.026993634259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45981.026993634259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45981.026993634259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45981.026993634259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45981.026993634259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45981.026993634259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45981.026993634259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45981.026993634259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9845F9D-C59C-46FD-B40B-59D2C643B1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156.02715567129781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45981.026993634259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45981.026993634259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45981.026993634259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45981.026993634259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45981.026993634259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45981.026993634259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45981.026993634259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45981.026993634259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45981.026993634259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45981.026993634259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45981.026993634259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45981.026993634259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45981.026993634259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45981.026993634259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45981.026993634259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45981.026993634259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45981.026993634259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45981.026993634259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45981.026993634259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45981.026993634259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45981.026993634259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45981.026993634259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45981.026993634259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45981.026993634259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45981.026993634259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45981.026993634259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45981.026993634259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45981.026993634259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45981.026993634259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45981.026993634259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45981.026993634259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45981.026993634259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45981.026993634259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45981.026993634259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45981.026993634259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45981.026993634259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45981.026993634259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45981.026993634259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45981.026993634259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45981.026993634259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45981.026993634259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45981.026993634259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45981.026993634259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45981.026993634259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45981.026993634259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45981.026993634259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45981.026993634259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45981.026993634259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45981.026993634259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45981.026993634259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45981.026993634259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45981.026993634259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45981.026993634259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45981.026993634259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45981.026993634259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45981.026993634259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45981.026993634259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45981.026993634259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45981.026993634259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45981.026993634259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45981.026993634259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45981.026993634259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45981.026993634259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45981.026993634259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45981.026993634259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45981.026993634259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45981.026993634259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45981.026993634259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45981.026993634259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45981.026993634259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45981.026993634259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45981.026993634259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45981.026993634259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45981.026993634259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45981.026993634259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45981.026993634259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45981.026993634259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45981.026993634259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45981.026993634259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45981.026993634259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45981.026993634259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45981.026993634259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45981.026993634259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45981.026993634259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45981.026993634259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45981.026993634259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45981.026993634259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45981.026993634259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45981.026993634259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45981.026993634259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45981.026993634259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45981.026993634259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45981.026993634259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45981.026993634259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45981.026993634259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45981.026993634259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45981.026993634259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45981.026993634259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45981.026993634259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45981.026993634259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45981.026993634259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45981.026993634259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45981.026993634259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45981.026993634259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45981.026993634259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45981.026993634259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45981.026993634259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45981.026993634259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45981.026993634259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45981.026993634259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45981.026993634259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45981.026993634259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45981.026993634259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45981.026993634259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45981.026993634259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45981.026993634259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45981.026993634259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45981.026993634259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45981.026993634259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45981.026993634259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45981.026993634259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45981.026993634259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45981.026993634259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45981.026993634259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45981.026993634259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45981.026993634259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45981.026993634259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45981.026993634259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45981.026993634259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45981.026993634259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45981.026993634259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45981.026993634259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45981.026993634259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45981.026993634259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45981.026993634259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45981.026993634259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45981.026993634259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45981.026993634259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45981.026993634259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45981.026993634259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45981.026993634259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45981.026993634259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45981.026993634259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45981.026993634259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45981.026993634259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45981.026993634259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45981.026993634259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45981.026993634259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45981.026993634259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45981.026993634259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45981.026993634259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45981.026993634259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45981.026993634259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45981.026993634259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45981.026993634259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45981.026993634259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45981.026993634259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45981.026993634259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45981.026993634259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45981.026993634259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45981.026993634259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45981.026993634259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45981.026993634259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45981.026993634259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45981.026993634259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45981.026993634259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45981.026993634259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45981.026993634259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45981.026993634259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45981.026993634259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45981.026993634259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45981.026993634259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45981.026993634259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45981.026993634259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45981.026993634259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45981.026993634259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45981.026993634259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45981.026993634259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45981.026993634259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45981.026993634259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45981.026993634259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45981.026993634259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45981.026993634259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45981.026993634259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45981.026993634259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45981.026993634259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45981.026993634259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45981.026993634259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45981.026993634259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45981.026993634259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45981.026993634259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45981.026993634259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45981.026993634259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45981.026993634259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45981.026993634259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45981.026993634259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45981.026993634259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45981.026993634259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45981.026993634259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45981.026993634259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45981.026993634259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45981.026993634259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45981.026993634259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45981.026993634259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45981.026993634259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45981.026993634259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45981.026993634259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45981.026993634259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45981.026993634259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45981.026993634259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45981.026993634259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45981.026993634259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45981.026993634259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45981.026993634259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45981.026993634259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45981.026993634259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45981.026993634259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45981.026993634259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45981.026993634259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45981.026993634259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45981.026993634259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45981.026993634259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45981.026993634259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45981.026993634259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45981.026993634259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45981.026993634259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45981.026993634259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45981.026993634259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45981.026993634259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45981.026993634259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45981.026993634259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45981.026993634259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45981.026993634259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45981.026993634259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45981.026993634259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45981.026993634259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45981.026993634259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45981.026993634259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45981.026993634259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45981.026993634259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45981.026993634259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45981.026993634259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45981.026993634259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45981.026993634259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45981.026993634259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45981.026993634259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45981.026993634259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45981.026993634259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45981.026993634259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45981.026993634259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45981.026993634259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45981.026993634259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45981.026993634259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45981.026993634259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45981.026993634259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45981.026993634259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45981.026993634259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45981.026993634259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45981.026993634259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45981.026993634259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45981.026993634259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45981.026993634259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45981.026993634259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45981.026993634259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45981.026993634259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45981.026993634259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45981.026993634259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45981.026993634259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45981.026993634259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45981.026993634259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45981.026993634259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45981.026993634259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45981.026993634259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45981.026993634259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45981.026993634259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45981.026993634259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45981.026993634259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45981.026993634259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45981.026993634259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45981.026993634259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45981.026993634259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45981.026993634259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45981.026993634259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45981.026993634259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45981.026993634259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45981.026993634259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45981.026993634259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45981.026993634259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45981.026993634259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45981.026993634259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45981.026993634259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45981.026993634259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45981.026993634259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45981.026993634259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45981.026993634259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45981.026993634259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45981.026993634259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45981.026993634259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45981.026993634259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45981.026993634259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45981.026993634259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45981.026993634259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45981.026993634259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45981.026993634259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45981.026993634259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45981.026993634259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45981.026993634259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45981.026993634259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45981.026993634259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45981.026993634259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45981.026993634259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45981.026993634259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45981.026993634259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45981.026993634259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45981.026993634259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45981.026993634259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45981.026993634259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45981.026993634259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45981.026993634259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45981.026993634259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45981.026993634259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45981.026993634259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45981.026993634259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45981.026993634259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45981.026993634259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45981.026993634259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45981.026993634259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45981.026993634259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45981.026993634259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45981.026993634259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45981.026993634259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45981.026993634259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45981.026993634259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45981.026993634259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45981.026993634259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45981.026993634259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45981.026993634259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45981.026993634259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45981.026993634259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45981.026993634259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45981.026993634259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45981.026993634259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45981.026993634259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45981.026993634259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45981.026993634259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45981.026993634259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45981.026993634259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45981.026993634259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45981.026993634259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45981.026993634259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45981.026993634259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45981.026993634259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45981.026993634259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45981.026993634259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45981.026993634259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45981.026993634259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45981.026993634259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45981.026993634259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45981.026993634259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45981.026993634259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45981.026993634259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45981.026993634259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45981.026993634259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45981.026993634259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45981.026993634259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45981.026993634259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45981.026993634259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45981.026993634259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45981.026993634259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45981.026993634259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45981.026993634259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45981.026993634259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45981.026993634259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45981.026993634259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45981.026993634259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45981.026993634259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45981.026993634259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45981.026993634259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45981.026993634259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45981.026993634259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45981.026993634259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45981.026993634259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45981.026993634259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45981.026993634259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45981.026993634259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45981.026993634259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45981.026993634259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45981.026993634259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45981.026993634259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45981.026993634259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45981.026993634259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45981.026993634259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45981.026993634259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45981.026993634259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45981.026993634259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45981.026993634259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45981.026993634259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45981.026993634259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45981.026993634259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45981.026993634259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45981.026993634259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45981.026993634259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45981.026993634259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45981.026993634259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45981.026993634259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45981.026993634259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45981.026993634259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45981.026993634259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45981.026993634259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45981.026993634259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45981.026993634259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45981.026993634259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45981.026993634259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45981.026993634259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45981.026993634259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45981.026993634259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45981.026993634259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45981.026993634259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45981.026993634259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45981.026993634259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45981.026993634259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45981.026993634259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45981.026993634259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45981.026993634259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45981.026993634259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45981.026993634259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45981.026993634259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45981.026993634259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45981.026993634259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45981.026993634259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45981.026993634259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45981.026993634259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45981.026993634259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45981.026993634259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45981.026993634259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45981.026993634259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45981.026993634259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45981.026993634259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45981.026993634259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45981.026993634259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45981.026993634259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45981.026993634259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45981.026993634259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45981.026993634259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45981.026993634259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45981.026993634259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45981.026993634259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45981.026993634259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45981.026993634259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45981.026993634259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45981.026993634259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45981.026993634259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45981.026993634259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45981.026993634259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45981.026993634259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45981.026993634259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45981.026993634259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45981.026993634259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45981.026993634259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45981.026993634259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45981.026993634259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45981.026993634259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45981.026993634259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45981.026993634259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45981.026993634259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45981.026993634259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45981.026993634259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45981.026993634259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45981.026993634259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45981.026993634259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45981.026993634259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45981.026993634259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45981.026993634259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45981.026993634259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45981.026993634259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45981.026993634259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45981.026993634259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45981.026993634259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45981.026993634259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45981.026993634259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45981.026993634259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45981.026993634259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45981.026993634259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45981.026993634259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45981.026993634259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45981.026993634259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45981.026993634259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45981.026993634259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45981.026993634259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45981.026993634259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45981.026993634259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45981.026993634259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45981.026993634259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45981.026993634259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45981.026993634259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45981.026993634259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45981.026993634259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45981.026993634259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45981.026993634259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45981.026993634259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45981.026993634259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45981.026993634259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45981.026993634259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45981.026993634259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45981.026993634259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45981.026993634259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45981.026993634259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45981.026993634259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45981.026993634259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45981.026993634259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45981.026993634259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45981.026993634259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45981.026993634259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45981.026993634259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45981.026993634259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45981.026993634259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45981.026993634259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45981.026993634259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45981.026993634259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45981.026993634259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45981.026993634259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45981.026993634259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45981.026993634259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45981.026993634259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45981.026993634259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45981.026993634259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45981.026993634259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45981.026993634259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45981.026993634259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45981.026993634259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45981.026993634259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45981.026993634259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45981.026993634259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45981.026993634259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45981.026993634259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45981.026993634259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45981.026993634259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45981.026993634259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45981.026993634259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45981.026993634259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45981.026993634259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45981.026993634259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45981.026993634259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45981.026993634259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45981.026993634259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45981.026993634259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45981.026993634259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45981.026993634259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45981.026993634259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45981.026993634259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45981.026993634259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45981.026993634259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45981.026993634259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45981.026993634259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45981.026993634259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45981.026993634259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45981.026993634259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45981.026993634259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45981.026993634259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45981.026993634259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45981.026993634259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45981.026993634259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45981.026993634259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45981.026993634259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45981.026993634259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45981.026993634259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45981.026993634259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45981.026993634259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45981.026993634259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45981.026993634259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45981.026993634259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45981.026993634259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45981.026993634259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45981.026993634259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45981.026993634259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45981.026993634259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45981.026993634259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45981.026993634259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45981.026993634259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45981.026993634259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45981.026993634259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45981.026993634259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45981.026993634259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45981.026993634259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45981.026993634259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45981.026993634259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45981.026993634259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45981.026993634259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45981.026993634259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45981.026993634259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45981.026993634259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45981.026993634259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45981.026993634259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45981.026993634259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45981.026993634259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45981.026993634259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45981.026993634259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45981.026993634259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45981.026993634259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45981.026993634259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45981.026993634259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45981.026993634259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45981.026993634259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45981.026993634259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45981.026993634259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45981.026993634259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45981.026993634259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45981.026993634259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45981.026993634259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45981.026993634259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45981.026993634259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45981.026993634259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45981.026993634259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45981.026993634259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45981.026993634259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45981.026993634259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45981.026993634259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45981.026993634259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45981.026993634259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45981.026993634259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45981.026993634259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45981.026993634259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45981.026993634259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45981.026993634259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45981.026993634259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45981.026993634259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45981.026993634259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45981.026993634259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45981.026993634259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45981.026993634259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45981.026993634259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45981.026993634259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45981.026993634259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45981.026993634259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45981.026993634259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45981.026993634259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45981.026993634259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45981.026993634259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45981.026993634259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45981.026993634259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45981.026993634259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45981.026993634259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45981.026993634259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45981.026993634259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45981.026993634259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45981.026993634259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45981.026993634259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45981.026993634259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45981.026993634259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45981.026993634259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45981.026993634259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45981.026993634259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45981.026993634259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45981.026993634259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45981.026993634259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45981.026993634259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45981.026993634259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45981.026993634259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45981.026993634259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45981.026993634259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45981.026993634259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45981.026993634259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45981.026993634259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45981.026993634259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45981.026993634259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45981.026993634259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45981.026993634259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45981.026993634259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45981.026993634259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45981.026993634259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45981.026993634259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45981.026993634259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45981.026993634259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45981.026993634259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45981.026993634259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45981.026993634259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45981.026993634259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45981.026993634259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45981.026993634259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45981.026993634259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45981.026993634259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45981.026993634259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45981.026993634259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45981.026993634259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45981.026993634259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45981.026993634259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45981.026993634259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45981.026993634259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45981.026993634259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45981.026993634259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45981.026993634259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45981.026993634259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45981.026993634259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45981.026993634259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45981.026993634259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45981.026993634259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45981.026993634259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45981.026993634259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45981.026993634259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45981.026993634259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45981.026993634259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45981.026993634259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45981.026993634259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45981.026993634259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45981.026993634259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45981.026993634259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45981.026993634259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45981.026993634259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45981.026993634259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45981.026993634259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45981.026993634259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45981.026993634259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45981.026993634259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45981.026993634259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45981.026993634259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45981.026993634259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45981.026993634259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45981.026993634259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45981.026993634259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45981.026993634259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45981.026993634259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45981.026993634259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45981.026993634259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45981.026993634259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45981.026993634259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45981.026993634259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45981.026993634259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45981.026993634259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45981.026993634259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45981.026993634259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45981.026993634259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45981.026993634259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45981.026993634259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45981.026993634259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45981.026993634259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45981.026993634259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45981.026993634259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45981.026993634259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45981.026993634259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45981.026993634259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45981.026993634259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45981.026993634259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45981.026993634259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45981.026993634259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45981.026993634259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45981.026993634259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45981.026993634259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45981.026993634259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45981.026993634259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45981.026993634259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45981.026993634259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45981.026993634259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45981.026993634259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45981.026993634259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45981.026993634259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45981.026993634259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45981.026993634259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45981.026993634259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45981.026993634259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45981.026993634259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45981.026993634259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45981.026993634259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45981.026993634259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45981.026993634259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45981.026993634259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45981.026993634259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45981.026993634259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45981.026993634259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45981.026993634259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45981.026993634259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45981.026993634259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45981.026993634259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45981.026993634259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45981.026993634259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45981.026993634259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45981.026993634259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45981.026993634259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45981.026993634259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45981.026993634259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45981.026993634259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45981.026993634259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45981.026993634259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45981.026993634259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45981.026993634259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45981.026993634259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45981.026993634259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45981.026993634259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45981.026993634259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45981.026993634259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45981.026993634259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45981.026993634259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45981.026993634259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45981.026993634259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45981.026993634259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45981.026993634259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45981.026993634259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45981.026993634259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45981.026993634259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45981.026993634259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45981.026993634259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45981.026993634259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45981.026993634259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45981.026993634259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45981.026993634259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45981.026993634259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45981.026993634259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45981.026993634259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45981.026993634259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45981.026993634259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45981.026993634259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45981.026993634259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45981.026993634259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45981.026993634259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45981.026993634259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45981.026993634259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45981.026993634259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45981.026993634259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45981.026993634259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45981.026993634259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45981.026993634259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45981.026993634259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45981.026993634259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45981.026993634259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45981.026993634259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45981.026993634259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45981.026993634259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45981.026993634259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45981.026993634259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45981.026993634259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45981.026993634259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45981.026993634259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45981.026993634259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45981.026993634259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45981.026993634259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45981.026993634259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45981.026993634259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45981.026993634259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45981.026993634259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45981.026993634259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45981.026993634259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45981.026993634259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45981.026993634259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45981.026993634259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45981.026993634259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45981.026993634259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45981.026993634259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45981.026993634259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45981.026993634259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45981.026993634259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45981.026993634259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45981.026993634259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45981.026993634259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45981.026993634259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45981.026993634259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45981.026993634259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45981.026993634259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45981.026993634259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45981.026993634259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45981.026993634259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45981.026993634259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45981.026993634259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45981.026993634259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45981.026993634259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45981.026993634259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45981.026993634259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45981.026993634259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45981.026993634259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45981.026993634259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45981.026993634259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45981.026993634259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45981.026993634259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45981.026993634259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45981.026993634259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45981.026993634259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45981.026993634259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45981.026993634259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45981.026993634259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45981.026993634259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45981.026993634259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45981.026993634259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45981.026993634259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45981.026993634259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45981.026993634259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45981.026993634259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45981.026993634259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45981.026993634259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45981.026993634259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45981.026993634259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45981.026993634259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45981.026993634259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45981.026993634259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45981.026993634259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45981.026993634259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45981.026993634259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45981.026993634259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45981.026993634259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45981.026993634259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45981.026993634259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45981.026993634259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45981.026993634259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45981.026993634259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45981.026993634259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45981.026993634259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45981.026993634259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45981.026993634259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45981.026993634259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45981.026993634259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45981.026993634259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45981.026993634259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45981.026993634259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45981.026993634259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45981.026993634259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45981.026993634259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45981.026993634259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45981.026993634259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45981.026993634259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45981.026993634259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45981.026993634259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45981.026993634259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45981.026993634259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45981.026993634259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45981.026993634259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45981.026993634259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45981.026993634259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45981.026993634259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45981.026993634259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45981.026993634259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45981.026993634259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45981.026993634259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45981.026993634259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45981.026993634259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45981.026993634259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45981.026993634259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45981.026993634259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45981.026993634259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45981.026993634259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45981.026993634259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45981.026993634259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45981.026993634259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45981.026993634259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45981.026993634259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45981.026993634259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45981.026993634259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45981.026993634259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45981.026993634259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45981.026993634259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45981.026993634259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45981.026993634259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45981.026993634259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45981.026993634259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45981.026993634259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45981.026993634259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45981.026993634259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45981.026993634259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45981.026993634259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45981.026993634259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45981.026993634259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45981.026993634259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45981.026993634259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45981.026993634259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45981.026993634259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45981.026993634259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45981.026993634259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45981.026993634259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45981.026993634259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45981.026993634259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45981.026993634259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45981.026993634259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45981.026993634259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45981.026993634259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45981.026993634259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45981.026993634259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45981.026993634259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45981.026993634259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45981.026993634259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45981.026993634259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45981.026993634259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45981.026993634259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45981.026993634259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45981.026993634259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45981.026993634259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45981.026993634259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45981.026993634259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45981.026993634259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45981.026993634259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45981.026993634259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45981.026993634259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45981.026993634259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45981.026993634259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45981.026993634259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45981.026993634259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45981.026993634259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45981.026993634259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45981.026993634259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45981.026993634259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45981.026993634259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45981.026993634259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45981.026993634259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45981.026993634259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45981.026993634259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45981.026993634259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45981.026993634259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45981.026993634259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45981.026993634259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45981.026993634259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45981.026993634259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45981.026993634259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45981.026993634259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45981.026993634259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45981.026993634259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45981.026993634259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45981.026993634259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45981.026993634259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45981.026993634259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45981.026993634259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45981.026993634259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45981.026993634259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45981.026993634259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45981.026993634259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45981.026993634259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45981.026993634259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45981.026993634259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45981.026993634259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45981.026993634259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45981.026993634259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45981.026993634259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45981.026993634259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45981.026993634259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45981.026993634259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45981.026993634259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45981.026993634259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45981.026993634259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45981.026993634259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45981.026993634259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45981.026993634259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45981.026993634259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45981.026993634259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45981.026993634259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45981.026993634259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45981.026993634259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45981.026993634259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45981.026993634259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45981.026993634259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45981.026993634259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45981.026993634259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45981.026993634259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45981.026993634259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45981.026993634259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45981.026993634259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45981.026993634259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45981.026993634259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45981.026993634259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45981.026993634259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45981.026993634259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45981.026993634259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45981.026993634259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45981.026993634259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45981.026993634259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45981.026993634259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45981.026993634259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45981.026993634259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45981.026993634259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45981.026993634259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45981.026993634259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45981.026993634259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45981.026993634259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45981.026993634259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45981.026993634259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45981.026993634259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45981.026993634259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45981.026993634259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45981.026993634259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45981.026993634259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45981.026993634259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45981.026993634259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45981.026993634259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45981.026993634259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45981.026993634259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45981.026993634259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45981.026993634259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45981.026993634259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45981.026993634259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45981.026993634259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45981.026993634259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45981.026993634259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45981.026993634259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45981.026993634259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45981.026993634259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45981.026993634259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45981.026993634259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45981.026993634259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45981.026993634259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45981.026993634259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45981.026993634259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45981.026993634259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45981.026993634259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45981.026993634259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45981.026993634259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45981.026993634259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45981.026993634259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45981.026993634259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45981.026993634259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45981.026993634259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45981.026993634259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45981.026993634259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45981.026993634259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45981.026993634259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45981.026993634259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45981.026993634259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45981.026993634259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45981.026993634259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45981.026993634259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45981.026993634259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45981.026993634259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45981.026993634259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45981.026993634259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45981.026993634259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45981.026993634259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45981.026993634259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45981.026993634259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45981.026993634259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45981.026993634259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45981.026993634259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45981.026993634259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45981.026993634259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45981.026993634259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45981.026993634259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45981.026993634259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45981.026993634259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45981.026993634259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45981.026993634259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45981.026993634259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45981.026993634259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45981.026993634259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45981.026993634259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45981.026993634259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45981.026993634259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45981.026993634259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45981.026993634259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45981.026993634259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45981.026993634259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45981.026993634259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45981.026993634259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45981.026993634259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45981.026993634259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45981.026993634259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45981.026993634259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45981.026993634259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45981.026993634259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45981.026993634259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45981.026993634259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45981.026993634259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45981.026993634259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45981.026993634259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45981.026993634259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277.54627604166308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37163</v>
      </c>
      <c r="E3" s="94" t="s">
        <v>39021</v>
      </c>
      <c r="F3" s="95">
        <v>45980.842175925929</v>
      </c>
      <c r="G3" s="96">
        <f t="shared" ref="G3:G49" ca="1" si="0">IFERROR(NOW()-F3,"")</f>
        <v>0.18481770833022892</v>
      </c>
      <c r="H3" s="95">
        <v>45980.810960648145</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38770</v>
      </c>
      <c r="E4" s="94" t="s">
        <v>39021</v>
      </c>
      <c r="F4" s="95">
        <v>45980.962777777779</v>
      </c>
      <c r="G4" s="96">
        <f t="shared" ca="1" si="0"/>
        <v>6.4215856480586808E-2</v>
      </c>
      <c r="H4" s="95">
        <v>45980.925208333334</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t="shared" ca="1" si="0"/>
        <v>45981.026993634259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45981.026993634259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45981.026993634259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45981.026993634259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45981.026993634259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45981.026993634259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45981.026993634259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45981.026993634259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45981.026993634259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45981.026993634259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45981.026993634259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45981.026993634259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45981.026993634259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45981.026993634259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45981.026993634259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45981.026993634259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45981.026993634259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45981.026993634259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45981.026993634259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45981.026993634259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45981.026993634259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45981.026993634259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45981.026993634259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45981.026993634259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45981.026993634259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45981.026993634259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45981.026993634259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45981.026993634259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45981.026993634259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45981.026993634259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45981.026993634259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45981.026993634259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45981.026993634259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45981.026993634259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45981.026993634259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45981.026993634259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45981.026993634259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45981.026993634259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45981.026993634259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45981.026993634259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45981.026993634259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45981.026993634259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45981.026993634259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45981.026993634259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45981.026993634259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45981.026993634259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45981.026993634259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45981.026993634259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45981.026993634259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45981.026993634259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45981.026993634259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45981.026993634259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45981.026993634259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45981.026993634259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45981.026993634259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45981.026993634259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45981.026993634259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45981.026993634259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45981.026993634259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45981.026993634259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45981.026993634259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45981.026993634259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45981.026993634259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45981.026993634259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45981.026993634259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45981.026993634259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45981.026993634259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45981.026993634259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45981.026993634259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45981.026993634259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45981.026993634259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45981.026993634259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45981.026993634259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45981.026993634259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45981.026993634259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45981.026993634259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45981.026993634259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45981.026993634259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45981.026993634259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45981.026993634259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45981.026993634259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45981.026993634259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45981.026993634259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45981.026993634259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45981.026993634259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45981.026993634259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45981.026993634259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45981.026993634259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45981.026993634259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45981.026993634259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45981.026993634259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45981.026993634259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45981.026993634259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45981.026993634259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45981.026993634259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45981.026993634259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45981.026993634259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45981.026993634259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45981.026993634259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45981.026993634259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45981.026993634259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45981.026993634259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45981.026993634259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45981.026993634259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45981.026993634259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45981.026993634259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45981.026993634259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45981.026993634259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45981.026993634259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45981.026993634259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45981.026993634259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45981.026993634259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45981.026993634259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45981.026993634259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45981.026993634259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45981.026993634259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45981.026993634259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45981.026993634259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45981.026993634259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45981.026993634259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45981.026993634259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45981.026993634259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45981.026993634259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45981.026993634259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45981.026993634259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45981.026993634259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45981.026993634259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45981.026993634259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45981.026993634259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45981.026993634259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45981.026993634259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45981.026993634259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45981.026993634259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45981.026993634259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45981.026993634259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45981.026993634259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45981.026993634259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45981.026993634259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45981.026993634259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45981.026993634259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45981.026993634259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45981.026993634259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45981.026993634259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45981.026993634259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45981.026993634259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45981.026993634259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45981.026993634259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45981.026993634259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45981.026993634259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45981.026993634259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45981.026993634259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45981.026993634259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45981.026993634259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45981.026993634259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45981.026993634259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45981.026993634259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45981.026993634259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45981.026993634259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45981.026993634259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45981.026993634259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45981.026993634259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45981.026993634259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45981.026993634259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45981.026993634259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45981.026993634259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45981.026993634259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45981.026993634259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45981.026993634259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45981.026993634259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45981.026993634259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45981.026993634259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45981.026993634259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45981.026993634259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45981.026993634259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45981.026993634259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45981.026993634259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45981.026993634259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45981.026993634259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45981.026993634259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45981.026993634259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45981.026993634259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45981.026993634259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45981.026993634259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45981.026993634259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45981.026993634259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45981.026993634259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45981.026993634259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45981.026993634259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45981.026993634259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45981.026993634259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45981.026993634259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45981.026993634259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45981.026993634259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45981.026993634259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45981.026993634259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45981.026993634259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45981.026993634259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45981.026993634259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45981.026993634259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45981.026993634259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45981.026993634259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45981.026993634259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45981.026993634259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45981.026993634259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45981.026993634259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45981.026993634259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45981.026993634259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45981.026993634259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45981.026993634259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45981.026993634259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45981.026993634259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45981.026993634259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45981.026993634259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45981.026993634259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45981.026993634259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45981.026993634259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45981.026993634259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45981.026993634259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45981.026993634259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45981.026993634259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45981.026993634259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45981.026993634259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45981.026993634259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45981.026993634259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45981.026993634259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45981.026993634259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45981.026993634259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45981.026993634259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45981.026993634259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45981.026993634259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45981.026993634259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45981.026993634259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45981.026993634259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45981.026993634259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45981.026993634259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45981.026993634259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45981.026993634259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45981.026993634259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45981.026993634259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45981.026993634259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45981.026993634259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45981.026993634259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45981.026993634259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45981.026993634259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45981.026993634259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45981.026993634259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45981.026993634259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45981.026993634259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45981.026993634259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45981.026993634259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45981.026993634259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45981.026993634259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45981.026993634259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45981.026993634259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45981.026993634259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45981.026993634259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45981.026993634259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45981.026993634259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45981.026993634259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45981.026993634259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45981.026993634259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45981.026993634259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45981.026993634259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45981.026993634259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45981.026993634259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45981.026993634259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45981.026993634259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45981.026993634259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45981.026993634259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45981.026993634259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45981.026993634259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45981.026993634259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45981.026993634259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45981.026993634259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45981.026993634259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45981.026993634259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45981.026993634259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45981.026993634259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45981.026993634259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45981.026993634259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45981.026993634259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45981.026993634259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45981.026993634259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45981.026993634259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45981.026993634259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45981.026993634259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45981.026993634259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45981.026993634259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45981.026993634259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45981.026993634259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45981.026993634259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45981.026993634259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45981.026993634259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45981.026993634259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45981.026993634259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45981.026993634259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45981.026993634259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45981.026993634259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45981.026993634259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45981.026993634259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45981.026993634259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45981.026993634259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45981.026993634259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45981.026993634259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45981.026993634259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45981.026993634259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45981.026993634259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45981.026993634259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45981.026993634259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45981.026993634259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45981.026993634259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45981.026993634259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45981.026993634259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45981.026993634259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45981.026993634259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45981.026993634259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45981.026993634259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45981.026993634259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45981.026993634259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45981.026993634259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45981.026993634259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45981.026993634259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45981.026993634259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45981.026993634259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45981.026993634259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45981.026993634259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45981.026993634259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45981.026993634259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45981.026993634259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45981.026993634259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45981.026993634259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45981.026993634259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45981.026993634259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45981.026993634259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45981.026993634259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45981.026993634259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45981.026993634259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45981.026993634259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45981.026993634259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45981.026993634259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45981.026993634259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45981.026993634259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45981.026993634259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45981.026993634259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45981.026993634259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45981.026993634259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45981.026993634259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45981.026993634259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45981.026993634259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45981.026993634259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45981.026993634259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45981.026993634259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45981.026993634259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45981.026993634259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45981.026993634259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45981.026993634259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45981.026993634259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45981.026993634259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45981.026993634259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45981.026993634259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45981.026993634259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45981.026993634259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45981.026993634259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45981.026993634259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45981.026993634259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45981.026993634259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45981.026993634259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45981.026993634259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45981.026993634259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45981.026993634259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45981.026993634259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45981.026993634259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45981.026993634259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45981.026993634259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45981.026993634259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45981.026993634259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45981.026993634259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45981.026993634259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45981.026993634259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45981.026993634259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45981.026993634259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45981.026993634259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45981.026993634259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45981.026993634259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45981.026993634259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45981.026993634259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45981.026993634259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45981.026993634259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45981.026993634259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45981.026993634259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45981.026993634259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45981.026993634259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45981.026993634259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45981.026993634259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45981.026993634259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45981.026993634259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45981.026993634259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45981.026993634259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45981.026993634259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45981.026993634259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45981.026993634259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45981.026993634259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45981.026993634259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45981.026993634259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45981.026993634259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45981.026993634259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45981.026993634259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45981.026993634259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45981.026993634259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45981.026993634259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45981.026993634259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45981.026993634259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45981.026993634259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45981.026993634259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45981.026993634259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45981.026993634259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45981.026993634259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45981.026993634259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45981.026993634259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45981.026993634259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45981.026993634259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45981.026993634259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45981.026993634259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45981.026993634259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45981.026993634259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45981.026993634259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45981.026993634259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45981.026993634259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45981.026993634259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45981.026993634259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45981.026993634259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45981.026993634259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45981.026993634259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45981.026993634259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45981.026993634259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45981.026993634259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45981.026993634259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45981.026993634259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45981.026993634259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45981.026993634259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45981.026993634259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45981.026993634259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45981.026993634259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45981.026993634259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45981.026993634259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45981.026993634259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45981.026993634259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45981.026993634259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45981.026993634259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45981.026993634259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45981.026993634259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45981.026993634259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45981.026993634259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45981.026993634259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45981.026993634259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45981.026993634259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45981.026993634259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45981.026993634259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45981.026993634259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45981.026993634259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45981.026993634259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45981.026993634259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45981.026993634259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45981.026993634259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45981.026993634259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45981.026993634259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45981.026993634259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45981.026993634259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45981.026993634259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45981.026993634259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45981.026993634259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45981.026993634259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45981.026993634259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45981.026993634259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45981.026993634259</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opLeftCell="F1" workbookViewId="0">
      <selection activeCell="K7" sqref="K7"/>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89.194933449070959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54.838116319442634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32.365882523146865</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3.5121903935214505</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31937</v>
      </c>
      <c r="E6" s="109" t="s">
        <v>39024</v>
      </c>
      <c r="F6" s="109" t="s">
        <v>39122</v>
      </c>
      <c r="G6" s="111" t="str">
        <f ca="1">IFERROR(NOW()-F6,"")</f>
        <v/>
      </c>
      <c r="H6" s="135">
        <v>45981.003321759257</v>
      </c>
      <c r="I6" s="109" t="str">
        <f>IFERROR(VLOOKUP(D6,DB!A:F,6,0),"")</f>
        <v>SCECO</v>
      </c>
      <c r="J6" s="109" t="str">
        <f>IFERROR(VLOOKUP(D6,DB!A:G,7,0),"")</f>
        <v>Good</v>
      </c>
      <c r="K6" s="109" t="s">
        <v>39123</v>
      </c>
      <c r="L6" s="109" t="str">
        <f>IFERROR(VLOOKUP(D6,DB!A:I,9,0),"")</f>
        <v>Latis</v>
      </c>
    </row>
    <row r="7" spans="1:13">
      <c r="A7" s="109" t="s">
        <v>39124</v>
      </c>
      <c r="B7" s="109" t="str">
        <f>IFERROR(VLOOKUP(D7,DB!A:K,11,0),"")</f>
        <v>R5</v>
      </c>
      <c r="C7" s="109">
        <v>2</v>
      </c>
      <c r="D7" s="109" t="s">
        <v>33320</v>
      </c>
      <c r="E7" s="109" t="s">
        <v>39024</v>
      </c>
      <c r="F7" s="135">
        <v>45981.016076388885</v>
      </c>
      <c r="G7" s="111">
        <f ca="1">IFERROR(NOW()-F7,"")</f>
        <v>1.091724537400296E-2</v>
      </c>
      <c r="H7" s="135">
        <v>45981.003287037034</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45981.026993634259</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45981.026993634259</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45981.026993634259</v>
      </c>
      <c r="H10" s="135"/>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45981.026993634259</v>
      </c>
      <c r="H11" s="135"/>
      <c r="I11" s="109" t="str">
        <f>IFERROR(VLOOKUP(D11,DB!A:F,6,0),"")</f>
        <v/>
      </c>
      <c r="J11" s="109" t="str">
        <f>IFERROR(VLOOKUP(D11,DB!A:G,7,0),"")</f>
        <v/>
      </c>
      <c r="K11" s="109"/>
      <c r="L11" s="109" t="str">
        <f>IFERROR(VLOOKUP(D11,DB!A:I,9,0),"")</f>
        <v/>
      </c>
    </row>
    <row r="12" spans="1:13">
      <c r="A12" s="109"/>
      <c r="B12" s="109" t="str">
        <f>IFERROR(VLOOKUP(D12,DB!A:K,11,0),"")</f>
        <v/>
      </c>
      <c r="C12" s="109"/>
      <c r="D12" s="148"/>
      <c r="E12" s="109"/>
      <c r="F12" s="109"/>
      <c r="G12" s="111">
        <f ca="1">IFERROR(NOW()-F12,"")</f>
        <v>45981.026993634259</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45981.026993634259</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45981.026993634259</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45981.026993634259</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45981.026993634259</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45981.026993634259</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45981.026993634259</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45981.026993634259</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45981.026993634259</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45981.026993634259</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45981.026993634259</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45981.026993634259</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45981.026993634259</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45981.026993634259</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45981.026993634259</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45981.026993634259</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45981.026993634259</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45981.026993634259</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45981.026993634259</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45981.026993634259</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45981.026993634259</v>
      </c>
      <c r="H32" s="135"/>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45981.026993634259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45981.026993634259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45981.026993634259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45981.026993634259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45981.026993634259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45981.026993634259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45981.026993634259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45981.026993634259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45981.026993634259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45981.026993634259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45981.026993634259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45981.026993634259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45981.026993634259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45981.026993634259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45981.026993634259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45981.026993634259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45981.026993634259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45981.026993634259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45981.026993634259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45981.026993634259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45981.026993634259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45981.026993634259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45981.026993634259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45981.026993634259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45981.026993634259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45981.026993634259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45981.026993634259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45981.026993634259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45981.026993634259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45981.026993634259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45981.026993634259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45981.026993634259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45981.026993634259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45981.026993634259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45981.026993634259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45981.026993634259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45981.026993634259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45981.026993634259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45981.026993634259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45981.026993634259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45981.026993634259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45981.026993634259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45981.026993634259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45981.026993634259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45981.026993634259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45981.026993634259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45981.026993634259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45981.026993634259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45981.026993634259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45981.026993634259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45981.026993634259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45981.026993634259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45981.026993634259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45981.026993634259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45981.026993634259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45981.026993634259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45981.026993634259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45981.026993634259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45981.026993634259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45981.026993634259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45981.026993634259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45981.026993634259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45981.026993634259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45981.026993634259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45981.026993634259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45981.026993634259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45981.026993634259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45981.026993634259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45981.026993634259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45981.026993634259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45981.026993634259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45981.026993634259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45981.026993634259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45981.026993634259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45981.026993634259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45981.026993634259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45981.026993634259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45981.026993634259</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45981.026993634259</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45981.026993634259</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45981.026993634259</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45981.026993634259</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45981.026993634259</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45981.026993634259</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45981.026993634259</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45981.026993634259</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45981.026993634259</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45981.026993634259</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45981.026993634259</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45981.026993634259</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45981.026993634259</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45981.026993634259</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45981.026993634259</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45981.026993634259</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45981.026993634259</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45981.026993634259</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45981.026993634259</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45981.026993634259</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45981.026993634259</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45981.026993634259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45981.026993634259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45981.026993634259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45981.026993634259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45981.026993634259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45981.026993634259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45981.026993634259</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34023</v>
      </c>
      <c r="E2" s="109" t="s">
        <v>39021</v>
      </c>
      <c r="F2" s="121">
        <v>45980.960925925923</v>
      </c>
      <c r="G2" s="104">
        <f t="shared" ref="G2:G20" ca="1" si="0">IFERROR(NOW()-F2,"-")</f>
        <v>6.6067708336049691E-2</v>
      </c>
      <c r="H2" s="121">
        <v>45980.95517361111</v>
      </c>
      <c r="I2" s="119" t="str">
        <f>IFERROR(VLOOKUP(D2,DB!A:F,6,0),"")</f>
        <v>SCECO</v>
      </c>
      <c r="J2" s="119" t="str">
        <f>IFERROR(VLOOKUP(D2,DB!A:G,7,0),"")</f>
        <v>Vandalized</v>
      </c>
      <c r="K2" s="122" t="s">
        <v>39127</v>
      </c>
      <c r="L2" s="123" t="str">
        <f>IFERROR(VLOOKUP(D2,DB!A:I,9,0),"")</f>
        <v>Latis</v>
      </c>
    </row>
    <row r="3" spans="1:16382" ht="31.5" customHeight="1">
      <c r="A3" s="118" t="s">
        <v>39128</v>
      </c>
      <c r="B3" s="119" t="str">
        <f>IFERROR(VLOOKUP(D3,DB!A:K,11,0),"")</f>
        <v>R6</v>
      </c>
      <c r="C3" s="120">
        <v>1</v>
      </c>
      <c r="D3" s="119" t="s">
        <v>30946</v>
      </c>
      <c r="E3" s="109" t="s">
        <v>39021</v>
      </c>
      <c r="F3" s="121">
        <v>45981.000162037039</v>
      </c>
      <c r="G3" s="104">
        <f t="shared" ca="1" si="0"/>
        <v>2.6831597220734693E-2</v>
      </c>
      <c r="H3" s="121">
        <v>45980.998553240737</v>
      </c>
      <c r="I3" s="119" t="str">
        <f>IFERROR(VLOOKUP(D3,DB!A:F,6,0),"")</f>
        <v>SCECO</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45981.026993634259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45981.026993634259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45981.026993634259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45981.026993634259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45981.026993634259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45981.026993634259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45981.026993634259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45981.026993634259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45981.026993634259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45981.026993634259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45981.026993634259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45981.026993634259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45981.026993634259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45981.026993634259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45981.026993634259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45981.026993634259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45981.026993634259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ref="G21:G54" ca="1" si="1">IFERROR(NOW()-F21,"-")</f>
        <v>45981.026993634259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45981.026993634259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45981.026993634259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45981.026993634259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45981.026993634259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45981.026993634259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45981.026993634259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45981.026993634259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45981.026993634259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45981.026993634259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45981.026993634259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45981.026993634259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45981.026993634259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45981.026993634259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45981.026993634259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45981.026993634259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45981.026993634259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45981.026993634259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45981.026993634259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45981.026993634259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45981.026993634259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45981.026993634259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45981.026993634259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45981.026993634259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45981.026993634259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45981.026993634259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45981.026993634259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45981.026993634259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45981.026993634259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45981.026993634259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45981.026993634259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45981.026993634259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45981.026993634259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45981.026993634259</v>
      </c>
      <c r="H54" s="121"/>
      <c r="I54" s="119" t="str">
        <f>IFERROR(VLOOKUP(D54,DB!A:F,6,0),"")</f>
        <v/>
      </c>
      <c r="J54" s="119" t="str">
        <f>IFERROR(VLOOKUP(D54,DB!A:G,7,0),"")</f>
        <v/>
      </c>
      <c r="K54" s="122"/>
      <c r="L54" s="123"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2025-11-19T21:39:12Z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